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720" tabRatio="963" firstSheet="1" activeTab="3"/>
  </bookViews>
  <sheets>
    <sheet name="BDI. des.28,87%" sheetId="44" state="hidden" r:id="rId1"/>
    <sheet name="FORMAÇÃO DO BDI" sheetId="83" r:id="rId2"/>
    <sheet name="PLANILHA ORÇAMENTÁRIA" sheetId="3" r:id="rId3"/>
    <sheet name="CRONOGRAMA" sheetId="24" r:id="rId4"/>
    <sheet name="curva abc" sheetId="82" state="hidden" r:id="rId5"/>
  </sheets>
  <externalReferences>
    <externalReference r:id="rId8"/>
  </externalReferences>
  <definedNames>
    <definedName name="_xlnm.Print_Area" localSheetId="0">'BDI. des.28,87%'!$B$2:$J$65</definedName>
    <definedName name="_xlnm.Print_Area" localSheetId="3">'CRONOGRAMA'!$B$2:$Q$56</definedName>
    <definedName name="_xlnm.Print_Area" localSheetId="4">'curva abc'!$A$1:$K$437</definedName>
    <definedName name="_xlnm.Print_Area" localSheetId="1">'FORMAÇÃO DO BDI'!$B$2:$J$65</definedName>
    <definedName name="_xlnm.Print_Area" localSheetId="2">'PLANILHA ORÇAMENTÁRIA'!$B$2:$I$419</definedName>
    <definedName name="BDI">#REF!</definedName>
    <definedName name="BDIENC">#REF!</definedName>
    <definedName name="COD_EMOP">'[1]PLANILHA ORÇAMENTARIA'!$B:$B</definedName>
    <definedName name="Crit">'PLANILHA ORÇAMENTÁRIA'!$K:$K</definedName>
    <definedName name="DESCRICAO">'[1]PLANILHA ORÇAMENTARIA'!$C:$C</definedName>
    <definedName name="Item">'PLANILHA ORÇAMENTÁRIA'!$B:$B</definedName>
    <definedName name="Meses">'PLANILHA ORÇAMENTÁRIA'!$11:$11</definedName>
    <definedName name="Total">'PLANILHA ORÇAMENTÁRIA'!$H:$H</definedName>
    <definedName name="TotalBDI">'PLANILHA ORÇAMENTÁRIA'!$I:$I</definedName>
    <definedName name="_xlnm.Print_Titles" localSheetId="2">'PLANILHA ORÇAMENTÁRIA'!$2:$11</definedName>
  </definedNames>
  <calcPr calcId="152511"/>
  <extLst/>
</workbook>
</file>

<file path=xl/sharedStrings.xml><?xml version="1.0" encoding="utf-8"?>
<sst xmlns="http://schemas.openxmlformats.org/spreadsheetml/2006/main" count="1744" uniqueCount="1222">
  <si>
    <t>Endereço:</t>
  </si>
  <si>
    <t>Município:</t>
  </si>
  <si>
    <t>Natureza:</t>
  </si>
  <si>
    <t>14.006.0090-0</t>
  </si>
  <si>
    <t>UNID</t>
  </si>
  <si>
    <t>UN</t>
  </si>
  <si>
    <t>M</t>
  </si>
  <si>
    <t>01.001.0150-0</t>
  </si>
  <si>
    <t>M3</t>
  </si>
  <si>
    <t>T</t>
  </si>
  <si>
    <t>M2</t>
  </si>
  <si>
    <t>01.005.0003-0</t>
  </si>
  <si>
    <t>01.009.0200-0</t>
  </si>
  <si>
    <t>01.018.0001-0</t>
  </si>
  <si>
    <t>01.018.0002-0</t>
  </si>
  <si>
    <t>01.050.0138-0</t>
  </si>
  <si>
    <t>01.050.0300-0</t>
  </si>
  <si>
    <t>01.050.0356-0</t>
  </si>
  <si>
    <t>01.050.0357-0</t>
  </si>
  <si>
    <t>01.050.0376-0</t>
  </si>
  <si>
    <t>01.050.0377-0</t>
  </si>
  <si>
    <t>01.050.0432-0</t>
  </si>
  <si>
    <t>01.050.0433-0</t>
  </si>
  <si>
    <t>01.050.0452-0</t>
  </si>
  <si>
    <t>01.050.0453-0</t>
  </si>
  <si>
    <t>01.050.0478-0</t>
  </si>
  <si>
    <t>01.050.0479-0</t>
  </si>
  <si>
    <t>01.050.0515-0</t>
  </si>
  <si>
    <t>01.050.0516-0</t>
  </si>
  <si>
    <t>01.050.0552-0</t>
  </si>
  <si>
    <t>01.050.0553-0</t>
  </si>
  <si>
    <t>01.050.0563-0</t>
  </si>
  <si>
    <t>01.050.0564-0</t>
  </si>
  <si>
    <t>02.002.0005-0</t>
  </si>
  <si>
    <t>02.004.0005-0</t>
  </si>
  <si>
    <t>02.006.0010-0</t>
  </si>
  <si>
    <t>UNXMES</t>
  </si>
  <si>
    <t>02.006.0030-0</t>
  </si>
  <si>
    <t>02.015.0001-0</t>
  </si>
  <si>
    <t>02.016.0001-0</t>
  </si>
  <si>
    <t>02.020.0001-0</t>
  </si>
  <si>
    <t>02.030.0005-0</t>
  </si>
  <si>
    <t>M2XMES</t>
  </si>
  <si>
    <t>03.001.0001-1</t>
  </si>
  <si>
    <t>03.001.0002-1</t>
  </si>
  <si>
    <t>03.010.0018-0</t>
  </si>
  <si>
    <t>03.011.0015-1</t>
  </si>
  <si>
    <t>03.021.0005-1</t>
  </si>
  <si>
    <t>T X KM</t>
  </si>
  <si>
    <t>04.005.0016-0</t>
  </si>
  <si>
    <t>04.005.0300-0</t>
  </si>
  <si>
    <t>UNXKM</t>
  </si>
  <si>
    <t>04.013.0015-0</t>
  </si>
  <si>
    <t>04.020.0122-0</t>
  </si>
  <si>
    <t>M2XKM</t>
  </si>
  <si>
    <t>04.021.0010-0</t>
  </si>
  <si>
    <t>KG</t>
  </si>
  <si>
    <t>05.001.0350-0</t>
  </si>
  <si>
    <t>05.001.0360-0</t>
  </si>
  <si>
    <t>LIMPEZA DE PISOS CIMENTADOS</t>
  </si>
  <si>
    <t>05.001.0365-0</t>
  </si>
  <si>
    <t>05.001.0385-0</t>
  </si>
  <si>
    <t>05.006.0001-1</t>
  </si>
  <si>
    <t>05.007.0007-0</t>
  </si>
  <si>
    <t>05.008.0001-0</t>
  </si>
  <si>
    <t>05.008.0008-1</t>
  </si>
  <si>
    <t>05.020.0030-0</t>
  </si>
  <si>
    <t>05.054.0001-0</t>
  </si>
  <si>
    <t>05.054.0015-0</t>
  </si>
  <si>
    <t>05.054.0102-0</t>
  </si>
  <si>
    <t>05.054.0103-0</t>
  </si>
  <si>
    <t>05.054.0105-0</t>
  </si>
  <si>
    <t>05.054.0115-0</t>
  </si>
  <si>
    <t>05.054.0120-0</t>
  </si>
  <si>
    <t>05.054.0130-0</t>
  </si>
  <si>
    <t>05.055.0010-0</t>
  </si>
  <si>
    <t>05.055.0024-0</t>
  </si>
  <si>
    <t>05.057.0010-0</t>
  </si>
  <si>
    <t>05.057.0015-0</t>
  </si>
  <si>
    <t>05.058.0020-0</t>
  </si>
  <si>
    <t>06.001.0242-0</t>
  </si>
  <si>
    <t>06.001.0243-0</t>
  </si>
  <si>
    <t>06.001.0244-0</t>
  </si>
  <si>
    <t>06.012.0001-0</t>
  </si>
  <si>
    <t>06.014.0100-1</t>
  </si>
  <si>
    <t>06.016.0100-0</t>
  </si>
  <si>
    <t>06.069.0110-0</t>
  </si>
  <si>
    <t>06.271.0052-0</t>
  </si>
  <si>
    <t>06.271.0062-0</t>
  </si>
  <si>
    <t>06.271.0064-0</t>
  </si>
  <si>
    <t>06.271.0065-0</t>
  </si>
  <si>
    <t>06.272.0002-0</t>
  </si>
  <si>
    <t>06.272.0003-0</t>
  </si>
  <si>
    <t>06.272.0004-0</t>
  </si>
  <si>
    <t>06.400.0001-0</t>
  </si>
  <si>
    <t>08.001.0002-1</t>
  </si>
  <si>
    <t>08.020.0008-0</t>
  </si>
  <si>
    <t>08.027.0037-0</t>
  </si>
  <si>
    <t>08.027.0045-0</t>
  </si>
  <si>
    <t>08.040.0030-0</t>
  </si>
  <si>
    <t>09.001.0001-1</t>
  </si>
  <si>
    <t>09.001.0035-0</t>
  </si>
  <si>
    <t>09.002.0001-0</t>
  </si>
  <si>
    <t>09.005.0052-0</t>
  </si>
  <si>
    <t>09.005.0054-0</t>
  </si>
  <si>
    <t>09.012.0001-0</t>
  </si>
  <si>
    <t>09.015.0336-0</t>
  </si>
  <si>
    <t>10.012.0160-0</t>
  </si>
  <si>
    <t>11.001.0006-1</t>
  </si>
  <si>
    <t>11.011.0040-0</t>
  </si>
  <si>
    <t>11.013.0003-1</t>
  </si>
  <si>
    <t>11.013.0070-1</t>
  </si>
  <si>
    <t>11.013.0080-0</t>
  </si>
  <si>
    <t>11.023.0002-0</t>
  </si>
  <si>
    <t>11.030.0085-0</t>
  </si>
  <si>
    <t>11.046.0180-0</t>
  </si>
  <si>
    <t>12.003.0095-0</t>
  </si>
  <si>
    <t>12.005.0035-0</t>
  </si>
  <si>
    <t>12.006.0010-0</t>
  </si>
  <si>
    <t>12.035.0001-0</t>
  </si>
  <si>
    <t>13.001.0010-1</t>
  </si>
  <si>
    <t>13.003.0003-0</t>
  </si>
  <si>
    <t>13.003.0005-0</t>
  </si>
  <si>
    <t>13.026.0015-0</t>
  </si>
  <si>
    <t>13.030.0255-0</t>
  </si>
  <si>
    <t>13.196.0100-0</t>
  </si>
  <si>
    <t>13.199.0015-0</t>
  </si>
  <si>
    <t>13.200.0015-1</t>
  </si>
  <si>
    <t>13.205.0025-0</t>
  </si>
  <si>
    <t>13.301.0120-1</t>
  </si>
  <si>
    <t>13.330.0075-0</t>
  </si>
  <si>
    <t>13.331.0015-0</t>
  </si>
  <si>
    <t>13.331.0051-0</t>
  </si>
  <si>
    <t>13.333.0010-0</t>
  </si>
  <si>
    <t>13.333.0015-0</t>
  </si>
  <si>
    <t>13.348.0011-0</t>
  </si>
  <si>
    <t>13.348.0040-0</t>
  </si>
  <si>
    <t>13.348.0050-0</t>
  </si>
  <si>
    <t>13.348.0075-0</t>
  </si>
  <si>
    <t>13.373.0021-0</t>
  </si>
  <si>
    <t>14.002.0052-0</t>
  </si>
  <si>
    <t>14.002.0199-0</t>
  </si>
  <si>
    <t>14.003.0051-0</t>
  </si>
  <si>
    <t>14.003.0225-0</t>
  </si>
  <si>
    <t>14.004.0015-0</t>
  </si>
  <si>
    <t>14.004.0040-0</t>
  </si>
  <si>
    <t>14.004.0100-0</t>
  </si>
  <si>
    <t>14.004.0120-0</t>
  </si>
  <si>
    <t>14.006.0014-0</t>
  </si>
  <si>
    <t>14.006.0089-0</t>
  </si>
  <si>
    <t>14.006.0233-0</t>
  </si>
  <si>
    <t>14.007.0030-0</t>
  </si>
  <si>
    <t>14.007.0045-0</t>
  </si>
  <si>
    <t>14.007.0085-0</t>
  </si>
  <si>
    <t>14.007.0200-0</t>
  </si>
  <si>
    <t>14.007.0282-0</t>
  </si>
  <si>
    <t>14.007.0335-0</t>
  </si>
  <si>
    <t>14.007.0336-0</t>
  </si>
  <si>
    <t>14.007.0337-0</t>
  </si>
  <si>
    <t>14.007.0338-0</t>
  </si>
  <si>
    <t>14.007.0340-0</t>
  </si>
  <si>
    <t>14.007.0342-0</t>
  </si>
  <si>
    <t>14.007.0344-0</t>
  </si>
  <si>
    <t>14.007.0345-0</t>
  </si>
  <si>
    <t>14.007.0346-0</t>
  </si>
  <si>
    <t>14.007.0347-0</t>
  </si>
  <si>
    <t>14.007.0348-0</t>
  </si>
  <si>
    <t>14.009.0010-0</t>
  </si>
  <si>
    <t>14.009.0040-0</t>
  </si>
  <si>
    <t>14.010.0010-0</t>
  </si>
  <si>
    <t>15.001.0071-0</t>
  </si>
  <si>
    <t>15.001.0076-0</t>
  </si>
  <si>
    <t>15.001.0079-0</t>
  </si>
  <si>
    <t>15.002.0062-0</t>
  </si>
  <si>
    <t>15.002.0130-0</t>
  </si>
  <si>
    <t>15.002.0200-0</t>
  </si>
  <si>
    <t>15.002.0210-0</t>
  </si>
  <si>
    <t>15.003.0177-0</t>
  </si>
  <si>
    <t>15.004.0051-0</t>
  </si>
  <si>
    <t>15.004.0059-0</t>
  </si>
  <si>
    <t>15.004.0060-1</t>
  </si>
  <si>
    <t>15.004.0061-0</t>
  </si>
  <si>
    <t>15.004.0063-0</t>
  </si>
  <si>
    <t>15.004.0090-0</t>
  </si>
  <si>
    <t>15.004.0102-1</t>
  </si>
  <si>
    <t>15.004.0105-0</t>
  </si>
  <si>
    <t>15.004.0151-0</t>
  </si>
  <si>
    <t>15.004.0175-1</t>
  </si>
  <si>
    <t>15.004.0176-0</t>
  </si>
  <si>
    <t>15.004.0180-0</t>
  </si>
  <si>
    <t>15.004.0210-0</t>
  </si>
  <si>
    <t>15.004.0212-0</t>
  </si>
  <si>
    <t>15.004.0505-0</t>
  </si>
  <si>
    <t>15.005.0200-0</t>
  </si>
  <si>
    <t>15.005.0201-0</t>
  </si>
  <si>
    <t>15.005.0202-0</t>
  </si>
  <si>
    <t>15.005.0205-0</t>
  </si>
  <si>
    <t>15.005.0206-0</t>
  </si>
  <si>
    <t>15.005.0255-0</t>
  </si>
  <si>
    <t>15.005.0260-0</t>
  </si>
  <si>
    <t>15.007.0208-0</t>
  </si>
  <si>
    <t>15.007.0210-0</t>
  </si>
  <si>
    <t>15.007.0214-0</t>
  </si>
  <si>
    <t>15.007.0216-0</t>
  </si>
  <si>
    <t>15.007.0425-0</t>
  </si>
  <si>
    <t>15.007.0520-0</t>
  </si>
  <si>
    <t>15.007.0522-0</t>
  </si>
  <si>
    <t>15.007.0570-0</t>
  </si>
  <si>
    <t>15.007.0572-0</t>
  </si>
  <si>
    <t>15.007.0575-0</t>
  </si>
  <si>
    <t>15.007.0600-0</t>
  </si>
  <si>
    <t>15.007.0608-0</t>
  </si>
  <si>
    <t>15.008.0020-0</t>
  </si>
  <si>
    <t>15.008.0025-0</t>
  </si>
  <si>
    <t>15.008.0181-0</t>
  </si>
  <si>
    <t>15.008.0183-0</t>
  </si>
  <si>
    <t>15.008.0185-0</t>
  </si>
  <si>
    <t>15.008.0187-0</t>
  </si>
  <si>
    <t>15.009.0125-0</t>
  </si>
  <si>
    <t>15.009.0140-0</t>
  </si>
  <si>
    <t>15.009.0143-0</t>
  </si>
  <si>
    <t>15.015.0199-0</t>
  </si>
  <si>
    <t>15.015.0207-0</t>
  </si>
  <si>
    <t>15.017.0230-0</t>
  </si>
  <si>
    <t>15.017.0235-0</t>
  </si>
  <si>
    <t>15.018.0050-0</t>
  </si>
  <si>
    <t>15.018.0065-0</t>
  </si>
  <si>
    <t>15.018.0080-0</t>
  </si>
  <si>
    <t>15.018.0095-0</t>
  </si>
  <si>
    <t>15.018.0110-0</t>
  </si>
  <si>
    <t>15.018.0115-0</t>
  </si>
  <si>
    <t>15.018.0133-0</t>
  </si>
  <si>
    <t>15.018.0275-0</t>
  </si>
  <si>
    <t>15.019.0010-0</t>
  </si>
  <si>
    <t>15.019.0020-0</t>
  </si>
  <si>
    <t>15.019.0055-0</t>
  </si>
  <si>
    <t>15.019.0057-0</t>
  </si>
  <si>
    <t>15.019.0090-0</t>
  </si>
  <si>
    <t>15.020.0156-0</t>
  </si>
  <si>
    <t>15.020.0173-0</t>
  </si>
  <si>
    <t>15.029.0016-0</t>
  </si>
  <si>
    <t>15.034.0020-0</t>
  </si>
  <si>
    <t>15.034.0021-0</t>
  </si>
  <si>
    <t>15.035.0022-0</t>
  </si>
  <si>
    <t>15.035.0023-0</t>
  </si>
  <si>
    <t>15.035.0025-0</t>
  </si>
  <si>
    <t>15.036.0037-0</t>
  </si>
  <si>
    <t>15.036.0038-0</t>
  </si>
  <si>
    <t>15.036.0040-0</t>
  </si>
  <si>
    <t>15.036.0042-0</t>
  </si>
  <si>
    <t>15.036.0049-0</t>
  </si>
  <si>
    <t>15.036.0050-0</t>
  </si>
  <si>
    <t>15.036.0051-0</t>
  </si>
  <si>
    <t>15.036.0052-0</t>
  </si>
  <si>
    <t>15.036.0053-0</t>
  </si>
  <si>
    <t>15.036.0070-0</t>
  </si>
  <si>
    <t>15.036.0074-0</t>
  </si>
  <si>
    <t>15.045.0110-0</t>
  </si>
  <si>
    <t>15.045.0115-0</t>
  </si>
  <si>
    <t>15.045.0120-0</t>
  </si>
  <si>
    <t>15.071.0012-1</t>
  </si>
  <si>
    <t>16.001.0055-0</t>
  </si>
  <si>
    <t>16.002.0012-0</t>
  </si>
  <si>
    <t>16.002.0015-0</t>
  </si>
  <si>
    <t>16.005.0015-0</t>
  </si>
  <si>
    <t>16.020.0005-0</t>
  </si>
  <si>
    <t>16.026.0002-0</t>
  </si>
  <si>
    <t>16.030.0001-0</t>
  </si>
  <si>
    <t>17.012.0040-0</t>
  </si>
  <si>
    <t>17.017.0100-0</t>
  </si>
  <si>
    <t>17.017.0140-0</t>
  </si>
  <si>
    <t>17.017.0320-0</t>
  </si>
  <si>
    <t>17.018.0060-0</t>
  </si>
  <si>
    <t>17.018.0110-0</t>
  </si>
  <si>
    <t>17.040.0020-0</t>
  </si>
  <si>
    <t>17.040.0050-0</t>
  </si>
  <si>
    <t>18.002.0014-0</t>
  </si>
  <si>
    <t>18.002.0016-0</t>
  </si>
  <si>
    <t>18.002.0028-0</t>
  </si>
  <si>
    <t>18.002.0055-0</t>
  </si>
  <si>
    <t>18.002.0085-0</t>
  </si>
  <si>
    <t>18.002.0090-0</t>
  </si>
  <si>
    <t>18.003.0015-0</t>
  </si>
  <si>
    <t>18.005.0010-0</t>
  </si>
  <si>
    <t>18.005.0012-0</t>
  </si>
  <si>
    <t>18.005.0013-0</t>
  </si>
  <si>
    <t>18.005.0030-0</t>
  </si>
  <si>
    <t>18.007.0051-0</t>
  </si>
  <si>
    <t>18.009.0058-0</t>
  </si>
  <si>
    <t>18.009.0066-0</t>
  </si>
  <si>
    <t>18.013.0156-0</t>
  </si>
  <si>
    <t>18.016.0042-0</t>
  </si>
  <si>
    <t>18.016.0105-0</t>
  </si>
  <si>
    <t>18.016.0106-0</t>
  </si>
  <si>
    <t>18.016.0108-0</t>
  </si>
  <si>
    <t>18.016.0125-0</t>
  </si>
  <si>
    <t>18.017.0022-0</t>
  </si>
  <si>
    <t>18.021.0042-0</t>
  </si>
  <si>
    <t>18.021.0070-0</t>
  </si>
  <si>
    <t>18.025.0007-0</t>
  </si>
  <si>
    <t>18.027.0040-0</t>
  </si>
  <si>
    <t>18.027.0450-0</t>
  </si>
  <si>
    <t>18.027.0494-0</t>
  </si>
  <si>
    <t>18.029.0012-0</t>
  </si>
  <si>
    <t>18.029.0020-0</t>
  </si>
  <si>
    <t>18.030.0001-0</t>
  </si>
  <si>
    <t>18.030.0002-0</t>
  </si>
  <si>
    <t>18.030.0004-0</t>
  </si>
  <si>
    <t>18.030.0006-0</t>
  </si>
  <si>
    <t>18.030.0007-0</t>
  </si>
  <si>
    <t>18.032.0012-0</t>
  </si>
  <si>
    <t>18.032.0015-0</t>
  </si>
  <si>
    <t>18.032.0020-0</t>
  </si>
  <si>
    <t>18.038.0010-0</t>
  </si>
  <si>
    <t>18.038.0030-0</t>
  </si>
  <si>
    <t>18.038.0045-0</t>
  </si>
  <si>
    <t>18.081.0050-0</t>
  </si>
  <si>
    <t>18.081.0051-0</t>
  </si>
  <si>
    <t>18.081.0052-0</t>
  </si>
  <si>
    <t>18.081.0105-0</t>
  </si>
  <si>
    <t>18.260.0040-0</t>
  </si>
  <si>
    <t>20.097.0003-0</t>
  </si>
  <si>
    <t>20.104.0001-0</t>
  </si>
  <si>
    <t>21.001.0060-0</t>
  </si>
  <si>
    <t>21.003.0054-0</t>
  </si>
  <si>
    <t>21.026.0030-0</t>
  </si>
  <si>
    <t>21.035.0007-0</t>
  </si>
  <si>
    <t>21.035.0205-0</t>
  </si>
  <si>
    <t>ITEM</t>
  </si>
  <si>
    <t>COMPOSIÇÃO</t>
  </si>
  <si>
    <t>ESPECIFICAÇÃO DOS SERVIÇOS</t>
  </si>
  <si>
    <t>QUANT.</t>
  </si>
  <si>
    <t>VALOR UNITÁRIO (R$)</t>
  </si>
  <si>
    <t>TOTAL SEM BDI (R$)</t>
  </si>
  <si>
    <t>B.D.I. %</t>
  </si>
  <si>
    <t>TOTAL COM BDI (R$)</t>
  </si>
  <si>
    <t>BDI:</t>
  </si>
  <si>
    <t>BDI DIF:</t>
  </si>
  <si>
    <t>Prazo da Obra:</t>
  </si>
  <si>
    <t>meses</t>
  </si>
  <si>
    <t>TOTAL</t>
  </si>
  <si>
    <t>1.1</t>
  </si>
  <si>
    <t>1.2</t>
  </si>
  <si>
    <t>1.3</t>
  </si>
  <si>
    <t>SERVIÇOS DE ESCRITÓRIO, LABORATÓRIO E CAMPO</t>
  </si>
  <si>
    <t>15.007.0642-0</t>
  </si>
  <si>
    <t>15.015.0189-0</t>
  </si>
  <si>
    <t>18.013.0167-0</t>
  </si>
  <si>
    <t>18.017.0100-0</t>
  </si>
  <si>
    <t>21.015.0234-0</t>
  </si>
  <si>
    <t>MESES</t>
  </si>
  <si>
    <t>CANTEIRO DE OBRAS</t>
  </si>
  <si>
    <t>2.1</t>
  </si>
  <si>
    <t>2.2</t>
  </si>
  <si>
    <t>2.3</t>
  </si>
  <si>
    <t>2.4</t>
  </si>
  <si>
    <t>2.5</t>
  </si>
  <si>
    <t>2.6</t>
  </si>
  <si>
    <t>2.7</t>
  </si>
  <si>
    <t>3.1</t>
  </si>
  <si>
    <t>TRANSPORTES</t>
  </si>
  <si>
    <t>4.1</t>
  </si>
  <si>
    <t>ENCARGOS COMPLEMENTARES</t>
  </si>
  <si>
    <t>5.1</t>
  </si>
  <si>
    <t>SERVIÇOS COMPLEMENTARES</t>
  </si>
  <si>
    <t>8.1</t>
  </si>
  <si>
    <t>9.1</t>
  </si>
  <si>
    <t>9.2</t>
  </si>
  <si>
    <t>DISCRIMINAÇÃO</t>
  </si>
  <si>
    <t>%</t>
  </si>
  <si>
    <t>TOTAL ACUMULADO</t>
  </si>
  <si>
    <t>% ACUMULADA</t>
  </si>
  <si>
    <t>18.038.0038-0</t>
  </si>
  <si>
    <t>PESO</t>
  </si>
  <si>
    <t>ADMINISTRAÇÃO LOCAL</t>
  </si>
  <si>
    <t>UNID.</t>
  </si>
  <si>
    <t>MOVIMENTO DE TERRA</t>
  </si>
  <si>
    <t>GALERIAS, DRENOS E CONEXÕES</t>
  </si>
  <si>
    <t>BASES E PAVIMENTOS</t>
  </si>
  <si>
    <t>SERVIÇOS DE PARQUES E JARDINS</t>
  </si>
  <si>
    <t>FUNDAÇÕES</t>
  </si>
  <si>
    <t>ESTRUTURAS</t>
  </si>
  <si>
    <t>ALVENARIAS E DIVISÓRIAS</t>
  </si>
  <si>
    <t>REVESTIMENTOS DE PAREDES, TETOS E PISOS</t>
  </si>
  <si>
    <t>ESQUADRIAS DE PVC, FERRO ALUMÍNIO OU MADEIRA, VIDRAÇAS E FERRAGENS</t>
  </si>
  <si>
    <t>PINTURAS</t>
  </si>
  <si>
    <t>INSTALAÇÕES ELÉTRICAS, HIDRÁULICAS, SANITÁRIAS E MECÂNICAS</t>
  </si>
  <si>
    <t>COBERTURAS, ISOLAMENTOS E IMPERMEABILIZAÇÕES</t>
  </si>
  <si>
    <t>APARELHOS HIDRÁULICOS, SANITÁRIOS, ELÉTRICOS, MECÂNICOS E ESPORTIVOS</t>
  </si>
  <si>
    <t>Processo:</t>
  </si>
  <si>
    <t>15.007.0576-0</t>
  </si>
  <si>
    <t>15.007.0601-0</t>
  </si>
  <si>
    <t>18.027.0150-0</t>
  </si>
  <si>
    <t>19.1</t>
  </si>
  <si>
    <t>20.1</t>
  </si>
  <si>
    <t>2.8</t>
  </si>
  <si>
    <t>2.9</t>
  </si>
  <si>
    <t>2.10</t>
  </si>
  <si>
    <t>15.7</t>
  </si>
  <si>
    <t>17.1</t>
  </si>
  <si>
    <t>5.2</t>
  </si>
  <si>
    <t>1.4</t>
  </si>
  <si>
    <t>5.3</t>
  </si>
  <si>
    <t>5.4</t>
  </si>
  <si>
    <t>5.5</t>
  </si>
  <si>
    <t>&gt;&gt;&gt;&gt;&gt;&gt;&gt;&gt;&gt;&gt;&gt;&gt;&gt;&gt;&gt;&gt;&gt;&gt;&gt;&gt;&gt;&gt;&gt;&gt;&gt;&gt;&gt;&gt;&gt;&gt;&gt;&gt;&gt;</t>
  </si>
  <si>
    <t>1,0</t>
  </si>
  <si>
    <t>2,0</t>
  </si>
  <si>
    <t>3,0</t>
  </si>
  <si>
    <t>4,0</t>
  </si>
  <si>
    <t>5,0</t>
  </si>
  <si>
    <t>6,0</t>
  </si>
  <si>
    <t>8,0</t>
  </si>
  <si>
    <t>9,0</t>
  </si>
  <si>
    <t>10,0</t>
  </si>
  <si>
    <t>11,0</t>
  </si>
  <si>
    <t>12,0</t>
  </si>
  <si>
    <t>13,0</t>
  </si>
  <si>
    <t>14,0</t>
  </si>
  <si>
    <t>15,0</t>
  </si>
  <si>
    <t>16,0</t>
  </si>
  <si>
    <t>17,0</t>
  </si>
  <si>
    <t>18,0</t>
  </si>
  <si>
    <t>19,0</t>
  </si>
  <si>
    <t>20,0</t>
  </si>
  <si>
    <t>BDI =</t>
  </si>
  <si>
    <t xml:space="preserve"> (1 + AC + S + R + G) (1 + DF) (1 + L)</t>
  </si>
  <si>
    <t>(1 - I)</t>
  </si>
  <si>
    <t>CONSTRUÇÃO DE EDIFÍCIOS (NOVOS E REFORMAS)</t>
  </si>
  <si>
    <t>Parcelas do BDI</t>
  </si>
  <si>
    <t>Administração Central</t>
  </si>
  <si>
    <t>Seguro garantia</t>
  </si>
  <si>
    <t>Despesas financeiras</t>
  </si>
  <si>
    <t>Risco</t>
  </si>
  <si>
    <t>Lucro</t>
  </si>
  <si>
    <t>Percentuais do BDI</t>
  </si>
  <si>
    <t xml:space="preserve">SERVIÇOS COM CUSTOS ADMINISTRATIVOS MENORES </t>
  </si>
  <si>
    <t>ISS</t>
  </si>
  <si>
    <t>COFINS</t>
  </si>
  <si>
    <t>PIS</t>
  </si>
  <si>
    <t>ISS:</t>
  </si>
  <si>
    <t>Fórmula do BDI:</t>
  </si>
  <si>
    <t xml:space="preserve">AC - </t>
  </si>
  <si>
    <t>Administração central</t>
  </si>
  <si>
    <t xml:space="preserve">S - </t>
  </si>
  <si>
    <t xml:space="preserve">R - </t>
  </si>
  <si>
    <t xml:space="preserve">G - </t>
  </si>
  <si>
    <t xml:space="preserve">DF - </t>
  </si>
  <si>
    <t xml:space="preserve">L - </t>
  </si>
  <si>
    <t xml:space="preserve">I - </t>
  </si>
  <si>
    <t>Taxa de riscos</t>
  </si>
  <si>
    <t>Taxa de garantias</t>
  </si>
  <si>
    <t>Taxa de despesas financeiras</t>
  </si>
  <si>
    <t>Taxa de lucro/remuneração</t>
  </si>
  <si>
    <t>Taxa de incidência de impostos</t>
  </si>
  <si>
    <t>Taxa de seguros</t>
  </si>
  <si>
    <t>Cálculo do BDI por tipo de obra:</t>
  </si>
  <si>
    <t>Imposto sobre o faturamento:</t>
  </si>
  <si>
    <t>Impostos sobre o faturamento</t>
  </si>
  <si>
    <t>Nota:</t>
  </si>
  <si>
    <t>O BDI para SERVIÇOS COM CUSTOS ADMNISTRATIVOS MENORES - BDI DIF, deverá ser utilizado para os casos em que</t>
  </si>
  <si>
    <t>os serviços são executados por empresas como especialidades próprias, onde os custos administrativos da construtora</t>
  </si>
  <si>
    <t>contratada são menores do que os envolvidos na execução direta dos serviços usuais na obra.</t>
  </si>
  <si>
    <t>1.5</t>
  </si>
  <si>
    <t xml:space="preserve">Custo direto acima de R$ 1.500.000,00 </t>
  </si>
  <si>
    <t>CURVA ABC</t>
  </si>
  <si>
    <t>VALOR TOTAL</t>
  </si>
  <si>
    <t>RESUMO / CONFERE</t>
  </si>
  <si>
    <t>CONFERE</t>
  </si>
  <si>
    <t>VALOR TOTAL DESCONTADO ADMINISTRAÇÃO LOCAL DA OBRA E ENCARGOS COMPLEMENTARES</t>
  </si>
  <si>
    <t>SOMA DOS PESOS</t>
  </si>
  <si>
    <t>PARA</t>
  </si>
  <si>
    <t xml:space="preserve">CURVA </t>
  </si>
  <si>
    <t>ABC</t>
  </si>
  <si>
    <t>INSS (Lei 13.165/15)</t>
  </si>
  <si>
    <t>12.1</t>
  </si>
  <si>
    <t>12.2</t>
  </si>
  <si>
    <t>13.1</t>
  </si>
  <si>
    <t>11.1</t>
  </si>
  <si>
    <t>11.2</t>
  </si>
  <si>
    <t>11.3</t>
  </si>
  <si>
    <t>11.4</t>
  </si>
  <si>
    <t>11.5</t>
  </si>
  <si>
    <t>17.3</t>
  </si>
  <si>
    <t>17.2</t>
  </si>
  <si>
    <t>4.2</t>
  </si>
  <si>
    <t>4.3</t>
  </si>
  <si>
    <t>4.4</t>
  </si>
  <si>
    <t>4.5</t>
  </si>
  <si>
    <t>6.1</t>
  </si>
  <si>
    <t>6.2</t>
  </si>
  <si>
    <t>6.3</t>
  </si>
  <si>
    <t>6.4</t>
  </si>
  <si>
    <t>6.5</t>
  </si>
  <si>
    <t>14.1</t>
  </si>
  <si>
    <t>14.2</t>
  </si>
  <si>
    <t>14.3</t>
  </si>
  <si>
    <t>14.4</t>
  </si>
  <si>
    <t>14.5</t>
  </si>
  <si>
    <t>15.1</t>
  </si>
  <si>
    <t>15.2</t>
  </si>
  <si>
    <t>15.3</t>
  </si>
  <si>
    <t>16.1</t>
  </si>
  <si>
    <t>16.2</t>
  </si>
  <si>
    <t>16.3</t>
  </si>
  <si>
    <t>16.4</t>
  </si>
  <si>
    <t>15.4</t>
  </si>
  <si>
    <t>18.1</t>
  </si>
  <si>
    <t>18.2</t>
  </si>
  <si>
    <t>15.5</t>
  </si>
  <si>
    <t>12.3</t>
  </si>
  <si>
    <t>12.4</t>
  </si>
  <si>
    <t>13.2</t>
  </si>
  <si>
    <t>13.3</t>
  </si>
  <si>
    <t>13.4</t>
  </si>
  <si>
    <t>13.5</t>
  </si>
  <si>
    <t>16.5</t>
  </si>
  <si>
    <t>17.4</t>
  </si>
  <si>
    <t>17.5</t>
  </si>
  <si>
    <t>18.3</t>
  </si>
  <si>
    <t>18.4</t>
  </si>
  <si>
    <t>18.5</t>
  </si>
  <si>
    <t>3.2</t>
  </si>
  <si>
    <t>Conforme código tributário (Lei mun. n° 3691, de 28/11/2003 altera e revoga dispositivos da lei n°691, de 24 de dezembro de 1984 ) Art. 8°item 7.</t>
  </si>
  <si>
    <t>18.6</t>
  </si>
  <si>
    <t>18.7</t>
  </si>
  <si>
    <t>18.8</t>
  </si>
  <si>
    <t>18.9</t>
  </si>
  <si>
    <t>18.10</t>
  </si>
  <si>
    <t>18.11</t>
  </si>
  <si>
    <t>18.12</t>
  </si>
  <si>
    <t>18.13</t>
  </si>
  <si>
    <t>18.14</t>
  </si>
  <si>
    <t>18.15</t>
  </si>
  <si>
    <t>18.16</t>
  </si>
  <si>
    <t>18.18</t>
  </si>
  <si>
    <t>18.17</t>
  </si>
  <si>
    <t>18.19</t>
  </si>
  <si>
    <t>18.20</t>
  </si>
  <si>
    <t>18.21</t>
  </si>
  <si>
    <t>18.22</t>
  </si>
  <si>
    <t>18.23</t>
  </si>
  <si>
    <t>18.24</t>
  </si>
  <si>
    <t>18.25</t>
  </si>
  <si>
    <t>18.26</t>
  </si>
  <si>
    <t>18.27</t>
  </si>
  <si>
    <t>18.28</t>
  </si>
  <si>
    <t>18.29</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</si>
  <si>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</si>
  <si>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</si>
  <si>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</si>
  <si>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</si>
  <si>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</si>
  <si>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</si>
  <si>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</si>
  <si>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</si>
  <si>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</si>
  <si>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</si>
  <si>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</si>
  <si>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</si>
  <si>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</si>
  <si>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</si>
  <si>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</si>
  <si>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</si>
  <si>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</si>
  <si>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</si>
  <si>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</si>
  <si>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</si>
  <si>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</si>
  <si>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</si>
  <si>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</si>
  <si>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</si>
  <si>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 xml:space="preserve"> </t>
  </si>
  <si>
    <t>1.6</t>
  </si>
  <si>
    <t>1.7</t>
  </si>
  <si>
    <t>1.8</t>
  </si>
  <si>
    <t>1.9</t>
  </si>
  <si>
    <t>1.10</t>
  </si>
  <si>
    <t>1.11</t>
  </si>
  <si>
    <t>1.12</t>
  </si>
  <si>
    <t>1.13</t>
  </si>
  <si>
    <t>1.14</t>
  </si>
  <si>
    <t>1.15</t>
  </si>
  <si>
    <t>1.16</t>
  </si>
  <si>
    <t>1.17</t>
  </si>
  <si>
    <t>1.18</t>
  </si>
  <si>
    <t>1.19</t>
  </si>
  <si>
    <t>1.20</t>
  </si>
  <si>
    <t>1.21</t>
  </si>
  <si>
    <t>1.22</t>
  </si>
  <si>
    <t>13.6</t>
  </si>
  <si>
    <t>13.7</t>
  </si>
  <si>
    <t>13.8</t>
  </si>
  <si>
    <t>13.9</t>
  </si>
  <si>
    <t>13.10</t>
  </si>
  <si>
    <t>17.6</t>
  </si>
  <si>
    <t>17.7</t>
  </si>
  <si>
    <t>17.8</t>
  </si>
  <si>
    <t>13.11</t>
  </si>
  <si>
    <t>13.12</t>
  </si>
  <si>
    <t>11.6</t>
  </si>
  <si>
    <t>11.7</t>
  </si>
  <si>
    <t>13.13</t>
  </si>
  <si>
    <t>15.6</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</si>
  <si>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</si>
  <si>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</si>
  <si>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</si>
  <si>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</si>
  <si>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</si>
  <si>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</si>
  <si>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</si>
  <si>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</si>
  <si>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</si>
  <si>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</si>
  <si>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</si>
  <si>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</si>
  <si>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</si>
  <si>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</si>
  <si>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</si>
  <si>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</si>
  <si>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</si>
  <si>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</si>
  <si>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</si>
  <si>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</si>
  <si>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</si>
  <si>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</si>
  <si>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</si>
  <si>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</si>
  <si>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</si>
  <si>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</si>
  <si>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</si>
  <si>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</si>
  <si>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</si>
  <si>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</si>
  <si>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</si>
  <si>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</si>
  <si>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</si>
  <si>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</si>
  <si>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</si>
  <si>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</si>
  <si>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</si>
  <si>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</si>
  <si>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</si>
  <si>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</si>
  <si>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</si>
  <si>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</si>
  <si>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</si>
  <si>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</si>
  <si>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</si>
  <si>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</si>
  <si>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</si>
  <si>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</si>
  <si>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</si>
  <si>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</si>
  <si>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</si>
  <si>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</si>
  <si>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</si>
  <si>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</si>
  <si>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</si>
  <si>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</si>
  <si>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</si>
  <si>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</si>
  <si>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</si>
  <si>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</si>
  <si>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</si>
  <si>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</si>
  <si>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</si>
  <si>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</si>
  <si>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</si>
  <si>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</si>
  <si>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</si>
  <si>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</si>
  <si>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</si>
  <si>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</si>
  <si>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</si>
  <si>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</si>
  <si>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</si>
  <si>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</si>
  <si>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</si>
  <si>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</si>
  <si>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</si>
  <si>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</si>
  <si>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</si>
  <si>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</si>
  <si>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</si>
  <si>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</si>
  <si>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</si>
  <si>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</si>
  <si>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</si>
  <si>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</si>
  <si>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</si>
  <si>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</si>
  <si>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</si>
  <si>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</si>
  <si>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16.6</t>
  </si>
  <si>
    <t>16.7</t>
  </si>
  <si>
    <t>18.30</t>
  </si>
  <si>
    <t>18.31</t>
  </si>
  <si>
    <t>18.32</t>
  </si>
  <si>
    <t>18.33</t>
  </si>
  <si>
    <t>18.34</t>
  </si>
  <si>
    <t>18.35</t>
  </si>
  <si>
    <t>18.36</t>
  </si>
  <si>
    <t>18.37</t>
  </si>
  <si>
    <t>18.38</t>
  </si>
  <si>
    <t>18.39</t>
  </si>
  <si>
    <t>15.98</t>
  </si>
  <si>
    <t>15.99</t>
  </si>
  <si>
    <t>18.40</t>
  </si>
  <si>
    <t>18.41</t>
  </si>
  <si>
    <t>18.42</t>
  </si>
  <si>
    <t>18.43</t>
  </si>
  <si>
    <t>18.44</t>
  </si>
  <si>
    <t>18.45</t>
  </si>
  <si>
    <t>18.46</t>
  </si>
  <si>
    <t>18.47</t>
  </si>
  <si>
    <t>18.48</t>
  </si>
  <si>
    <t>18.49</t>
  </si>
  <si>
    <t>18.50</t>
  </si>
  <si>
    <t>5.6</t>
  </si>
  <si>
    <t>5.7</t>
  </si>
  <si>
    <t>5.8</t>
  </si>
  <si>
    <t>5.9</t>
  </si>
  <si>
    <t>5.10</t>
  </si>
  <si>
    <t>5.11</t>
  </si>
  <si>
    <t>5.12</t>
  </si>
  <si>
    <t>5.13</t>
  </si>
  <si>
    <t>5.14</t>
  </si>
  <si>
    <t>5.15</t>
  </si>
  <si>
    <t>5.16</t>
  </si>
  <si>
    <t>5.17</t>
  </si>
  <si>
    <t>5.18</t>
  </si>
  <si>
    <t>5.19</t>
  </si>
  <si>
    <t>5.20</t>
  </si>
  <si>
    <t>5.21</t>
  </si>
  <si>
    <t>3.3</t>
  </si>
  <si>
    <t>6.6</t>
  </si>
  <si>
    <t>6.7</t>
  </si>
  <si>
    <t>6.8</t>
  </si>
  <si>
    <t>6.9</t>
  </si>
  <si>
    <t>6.10</t>
  </si>
  <si>
    <t>6.11</t>
  </si>
  <si>
    <t>6.12</t>
  </si>
  <si>
    <t>6.13</t>
  </si>
  <si>
    <t>6.14</t>
  </si>
  <si>
    <t>6.15</t>
  </si>
  <si>
    <t>6.16</t>
  </si>
  <si>
    <t>6.17</t>
  </si>
  <si>
    <t>6.18</t>
  </si>
  <si>
    <t>6.19</t>
  </si>
  <si>
    <t>6.20</t>
  </si>
  <si>
    <t>6.21</t>
  </si>
  <si>
    <t>8.2</t>
  </si>
  <si>
    <t>8.3</t>
  </si>
  <si>
    <t>8.4</t>
  </si>
  <si>
    <t>8.5</t>
  </si>
  <si>
    <t>9.3</t>
  </si>
  <si>
    <t>9.4</t>
  </si>
  <si>
    <t>9.5</t>
  </si>
  <si>
    <t>9.6</t>
  </si>
  <si>
    <t>9.7</t>
  </si>
  <si>
    <t>12.5</t>
  </si>
  <si>
    <t>14.30</t>
  </si>
  <si>
    <t xml:space="preserve">HASTE PARA ATERRAMENTO,DE 3/4" (19MM),COM 3,00M DE COMPRIMEN TO.FORNECIMENTO    </t>
  </si>
  <si>
    <t>BARRA DE APOIO EM ACO INOXIDAVEL AISI 304,TUBO DE 1.1/4",INCLUSIVE FIXACAO COM PARAFUSOS INOXIDAVEIS E BUCHAS PLASTICAS,COM 50CM,PARA PESSOAS COM NECESSIDADES ESPECIFICAS.FORNECIMENTO E COLOCACAO</t>
  </si>
  <si>
    <t>REVESTIMENTO DE PISO COM LADRILHO CERAMICO,ANTIDERRAPANTE,COM MEDIDAS EM TORNO DE 45X45CM,SUJEITO A TRAFEGO INTENSO,RESISTENCIA A ABRASAO P.E.I.-IV,ASSENTES EM SUPERFICIE COM NATADE CIMENTO SOBRE ARGAMASSA DE CIMENTO,AREIA E SAIBRO,NO TRACO 1:3:3,REJUNTAMENTO COM CIMENTO BRANCO E CORANTE</t>
  </si>
  <si>
    <t>13.14</t>
  </si>
  <si>
    <t>13.15</t>
  </si>
  <si>
    <t>13.16</t>
  </si>
  <si>
    <t>15.100</t>
  </si>
  <si>
    <t>15.101</t>
  </si>
  <si>
    <t>8.6</t>
  </si>
  <si>
    <t>8.7</t>
  </si>
  <si>
    <t>8.8</t>
  </si>
  <si>
    <t>10.1</t>
  </si>
  <si>
    <t>10.2</t>
  </si>
  <si>
    <t>MÊS -  I-0 :</t>
  </si>
  <si>
    <t>MÊS I-0</t>
  </si>
  <si>
    <t>AV.JOSÉ BENTO RIBEIRO DANTAS E RUA VILLAGE DEZENOVE</t>
  </si>
  <si>
    <t>ARMAÇÃO DOS BUZIOS</t>
  </si>
  <si>
    <t>CAMARA MUNICIPAL DE ARMAÇÃO DOS BUZIOS</t>
  </si>
  <si>
    <t>3.4</t>
  </si>
  <si>
    <t>3.5</t>
  </si>
  <si>
    <t>3.6</t>
  </si>
  <si>
    <t>Disposição final de materiais e resíduos de obras em locais de operação e disposição final apropriados, autorizados e/ou licenciados pelos órgãos de licenciamento e de controle ambiental, medida por tonelada transportada, sendo comprovada conforme legislação pertinente. (desonerado)</t>
  </si>
  <si>
    <t>5.22</t>
  </si>
  <si>
    <t>Estaca raíz com diâmetro de 12", perfurada em solo,  incluindo a perfuração, o fornecimento de todos os materiais e a injeção.(desonerado)</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</si>
  <si>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</si>
  <si>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</si>
  <si>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</si>
  <si>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</si>
  <si>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</si>
  <si>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</si>
  <si>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</si>
  <si>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</si>
  <si>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</si>
  <si>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</si>
  <si>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</si>
  <si>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</si>
  <si>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</si>
  <si>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</si>
  <si>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</si>
  <si>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</si>
  <si>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</si>
  <si>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</si>
  <si>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</si>
  <si>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</si>
  <si>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</si>
  <si>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</si>
  <si>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</si>
  <si>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</si>
  <si>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</si>
  <si>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</si>
  <si>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</si>
  <si>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</si>
  <si>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</si>
  <si>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</si>
  <si>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</si>
  <si>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</si>
  <si>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</si>
  <si>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</si>
  <si>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</si>
  <si>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</si>
  <si>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</si>
  <si>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</si>
  <si>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</si>
  <si>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</si>
  <si>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</si>
  <si>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</si>
  <si>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</si>
  <si>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</si>
  <si>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</si>
  <si>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</si>
  <si>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</si>
  <si>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</si>
  <si>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</si>
  <si>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</si>
  <si>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</si>
  <si>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</si>
  <si>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</si>
  <si>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</si>
  <si>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</si>
  <si>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</si>
  <si>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</si>
  <si>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</si>
  <si>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</si>
  <si>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</si>
  <si>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</si>
  <si>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</si>
  <si>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</si>
  <si>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</si>
  <si>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</si>
  <si>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</si>
  <si>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</si>
  <si>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</si>
  <si>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</si>
  <si>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</si>
  <si>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</si>
  <si>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</si>
  <si>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</si>
  <si>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</si>
  <si>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</si>
  <si>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</si>
  <si>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</si>
  <si>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1.101</t>
  </si>
  <si>
    <t>B.D.I. ONERADO</t>
  </si>
  <si>
    <t>VALOR UNITARIO ONERADO</t>
  </si>
  <si>
    <t>ADMINISTRATIVO Nº 1.815/2022.</t>
  </si>
  <si>
    <t>CATALOGO REFERENCIA EMOP E SCO.</t>
  </si>
  <si>
    <t>CODIGO EMOP/SCO ONERADO</t>
  </si>
  <si>
    <t>TOTAL S/BDI ONERADO</t>
  </si>
  <si>
    <t>CONTROLE TECNOLOGICO DE OBRAS EM CONCRETO ARMADO CONSIDERANDO APENAS O CONTROLE DO CONCRETO E CONSTANDO DE COLETA,MOLDAGEM E CAPEAMENTO DE CORPOS DE PROVA,TRANSPORTE ATE 50KM,ENSAIOS DE RESISTENCIA A COMPRESSAO AOS 3, 7 E 28 DIAS E "SLUMP TEST",MEDIDO POR M3 DE CONCRETO COLOCADO NAS FORMAS</t>
  </si>
  <si>
    <t>PREPARO MANUAL DE TERRENO,COMPREENDENDO ACERTO,RASPAGEM EVENTUALMENTE ATE 0.30M DE PROFUNDIDADE E AFASTAMENTO LATERAL DOMATERIAL EXCEDENTE,INCLUSIVE COMPACTACAO MECANICA</t>
  </si>
  <si>
    <t>MOBILIZACAO E DESMOBILIZACAO DE EQUIPAMENTO E EQUIPE DE SONDAGEM E PERFURACAO ROTATIVA,COM TRANSPORTE DE 101 A 200KM</t>
  </si>
  <si>
    <t>MARCACAO DE OBRA SEM INSTRUMENTO TOPOGRAFICO,CONSIDERADA A PROJECAO HORIZONTAL DA AREA ENVOLVENTE</t>
  </si>
  <si>
    <t>LOCACAO DE OBRA COM APARELHO TOPOGRAFICO SOBRE CERCA DE MARCACAO,INCLUSIVE CONSTRUCAO DESTA E SUA PRE-LOCACAO E O FORNECIMENTO DO MATERIAL E TENDO POR MEDICAO O PERIMETRO A CONSTRUIR</t>
  </si>
  <si>
    <t>PROJETO EXECUTIVO DE ARQUITETURA PARA AREA DESTINADA A ABRIGAR SUBESTACAO,ATE 2750KVA,INCLUSIVE DETALHAMENTO DA SERRALHERIA E DOS CUBICULOS,APRESENTADO EM AUTOCAD NOS PADROES DA CONTRATANTE</t>
  </si>
  <si>
    <t>RELATORIO FINAL DE OBRAS OU SERVICOS DE ENGENHARIA,INCL.DESENHOS TAMANHO A-1,AUTOCAD,REGISTRO FOTOGRAFICO,PLANILHA ORCAMENTARIA E DESCRICAO DO ESCOPO DOS SERVICOS REALIZADOS,CONF.RECOMENDACOES E ESPECIFICACOES DO ORGAO CONTRATANTE.O RELATORIO DEVERA SER APRESENTADO EM 2 VIAS.O ITEM DEVERA SER MEDIDOPELO NUMERO DE PRANCHAS ORIGINAIS QUE COMPOE O RELATORIO</t>
  </si>
  <si>
    <t>PROJETO EXECUTIVO DE ARQUITETURA,CONSIDERANDO O PROJETO BASICO EXISTENTE,PARA PREDIOS ESCOLARES E/OU ADMINISTRATIVOS ATE500M2,APRESENTADO EM AUTOCAD NOS PADROES DA CONTRATANTE,INCLUSIVE AS LEGALIZACOES PERTINENTES,COORDENACAO E COMPATIBILIZACAO COM OS PROJETOS COMPLEMENTARES</t>
  </si>
  <si>
    <t>PROJETO EXECUTIVO DE ARQUITETURA,CONSIDERANDO O PROJETO BASICO EXISTENTE,PARA PREDIOS ESCOLARES E/OU ADMINISTRATIVOS DE501 ATE 3000M2,APRESENTADO EM AUTOCAD NOS PADROES DA CONTRATANTE,INCLUSIVE AS LEGALIZACOES PERTINENTES,COORDENACAO E COMPATIBILIZACAO COM OS PROJETOS COMPLEMENTARES</t>
  </si>
  <si>
    <t>PROJETO EXECUTIVO DE INSTALACAO DE INCENDIO E SPDA,CONSIDERANDO PROJETO BASICO EXISTENTE,PARA PREDIOS ESCOLARES E/OU ADMINISTRATIVOS ATE 500M2,APRESENTADO EM AUTOCAD,INCLUSIVE AS LEGALIZACOES PERTINENTES</t>
  </si>
  <si>
    <t>PROJETO EXECUTIVO DE INSTALACAO DE INCENDIO E SPDA,CONSIDERANDO PROJETO BASICO EXISTENTE,PARA PREDIOS ESCOLARES E/OU ADMINISTRATIVOS DE 501 ATE 3000M2,APRESENTADO EM AUTOCAD,INCLUSIVE AS LEGALIZACOES PERTINENTES</t>
  </si>
  <si>
    <t>PROJETO EXECUTIVO DE INSTALACAO DE TELEMATICA,CONSIDERANDO OPROJETO BASICO EXISTENTE,PARA PREDIOS ESCOLARES E/OU ADMINISTRATIVOS ATE 500M2,APRESENTADO EM AUTOCAD,INCLUSIVE AS LEGALIZACOES PERTINENTES</t>
  </si>
  <si>
    <t>PROJETO EXECUTIVO DE INSTALACAO DE TELEMATICA,CONSIDERANDO OPROJETO BASICO EXISTENTE,PARA PREDIOS ESCOLARES E/OU ADMINISTRATIVOS ACIMA DE 500M2,APRESENTADO EM AUTOCAD,INCLUSIVE ASLEGALIZACOES PERTINENTES</t>
  </si>
  <si>
    <t>PROJETO EXECUTIVO DE INSTALACAO DE ESGOTO SANITARIO E AGUASPLUVIAIS,CONSIDERANDO O PROJETO BASICO EXISTENTE,PARA PREDIOS ESCOLARES E/OU ADMINISTRATIVOS ATE 500M2,APRESENTADO EM AUTOCAD,INCLUSIVE AS LEGALIZACOES PERTINENTES</t>
  </si>
  <si>
    <t>PROJETO EXECUTIVO DE INSTALACAO DE ESGOTO SANITARIO E AGUASPLUVIAIS,CONSIDERANDO O PROJETO BASICO EXISTENTE,PARA PREDIOS ESCOLARES E/OU ADMINISTRATIVOS DE 501 ATE 3000M2,APRESENTADO EM AUTOCAD,INCLUSIVE AS LEGALIZACOES PERTINENTES</t>
  </si>
  <si>
    <t>PROJETO EXECUTIVO DE INSTALACAO HIDRAULICA,CONSIDERANDO O PROJETO BASICO EXISTENTE,PARA PREDIOS ESCOLARES E/OU ADMINISTRATIVOS ATE 500M2,APRESENTADO EM AUTOCAD,INCLUSIVE AS LEGALIZACOES PERTINENTES</t>
  </si>
  <si>
    <t>PROJETO EXECUTIVO DE INSTALACAO HIDRAULICA,CONSIDERANDO O PROJETO BASICO EXISTENTE,PARA PREDIOS ESCOLARES E/OU ADMINISTRATIVOS DE 501 ATE 3000M2,APRESENTADO EM AUTOCAD,INCLUSIVE ASLEGALIZACOES PERTINENTES</t>
  </si>
  <si>
    <t>PROJETO EXECUTIVO DE INSTALACAO ELETRICA,CONSIDERANDO O PROJETO BASICO EXISTENTE,PARA PREDIOS ESCOLARES E/OU ADMINISTRATIVOS ATE 500M2,APRESENTADO EM AUTOCAD,INCLUSIVE AS LEGALIZACOES PERTINENTES</t>
  </si>
  <si>
    <t>PROJETO EXECUTIVO DE INSTALACAO ELETRICA,CONSIDERANDO O PROJETO BASICO EXISTENTE,PARA PREDIOS ESCOLARES E/OU ADMINISTRATIVOS DE 501 ATE 3000M2,APRESENTADO EM AUTOCAD,INCLUSIVE AS LEGALIZACOES PERTINENTES</t>
  </si>
  <si>
    <t>PROJETO EXECUTIVO ESTRUTURAL PARA PREDIOS ESCOLARES E/OU ADMINISTRATIVOS ATE 500M2,CONSIDERANDO O PROJETO BASICO EXISTENTE,APRESENTADO EM AUTOCAD NOS PADROES DA CONTRATANTE,CONSTANDO DE PLANTAS DE FORMA,ARMACAO E DETALHES</t>
  </si>
  <si>
    <t>PROJETO EXECUTIVO ESTRUTURAL PARA PREDIOS ESCOLARES E/OU ADMINISTRATIVOS DE 501 ATE 3000M2,CONSIDERANDO O PROJETO BASICOEXISTENTE,APRESENTADO EM AUTOCAD NOS PADROES DA CONTRATANTE,CONSTANDO DE PLANTAS DE FORMA,ARMACAO E DETALHES</t>
  </si>
  <si>
    <t>PROJETO EXECUTIVO DE INSTALACAO DE SEGURANCA(CFTV E SONORIZACAO),CONSIDERANDO PROJETO BASICO EXISTENTE,ATE 500M2,APRESENTADO EM AUTOCAD,INCLUSIVE AS LEGALIZACOES PERTINENTES</t>
  </si>
  <si>
    <t>PROJETO EXECUTIVO DE INSTALACAO DE SEGURANCA(CFTV E SONORIZACAO),CONSIDERANDO PROJETO BASICO EXISTENTE,DE 501 ATE 3000M2,APRESENTADO EM AUTOCAD,INCLUSIVE AS LEGALIZACOES PERTINENTES</t>
  </si>
  <si>
    <t>TAPUME DE VEDACAO OU PROTECAO,EXECUTADO COM TELHAS TRAPEZOIDAIS DE ACO GALVANIZADO,ESPESSURA DE 0,5MM,ESTAS COM 4 VEZESDE UTILIZACAO,INCLUSIVE ENGRADAMENTO DE MADEIRA,UTILIZADO 2VEZES E PINTURA ESMALTE SINTETICO NA FACE EXTERNA</t>
  </si>
  <si>
    <t>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t>
  </si>
  <si>
    <t>ALUGUEL DE CONTAINER PARA ESCRITORIO,MEDINDO 2,20M LARGURA,6,20M COMPRIMENTO E 2,50M ALTURA,COMPOSTO DE CHAPAS DE ACO C/NERVURAS TRAPEZOIDAIS,ISOLAMENTO TERMO-ACUSTICO NO FORRO,CHASSIS REFORCADO E PISO EM COMPENSADO NAVAL, INCLUINDO INSTALACOES ELETRICAS,EXCLUSIVE TRANSPORTE(VIDE ITEM 04.005.0300) ECARGA E DESCARGA(VIDE ITEM 04.013.0015)</t>
  </si>
  <si>
    <t>ALUGUEL CONTAINER,PARA SANITARIO-VESTIARIO,MEDINDO 2,20M LARGURA,6,20M COMPRIMENTO E 2,50M ALTURA,CHAPAS ACO C/NERVURASTRAPEZOIDAIS,ISOLAMENTO TERMO-ACUSTICO FORRO,CHASSIS REFORCADO E PISO COMPENSADO NAVAL,INCL.INST.ELETRICAS E HIDRO-SANITARIAS,ACESSORIOS,7 VASOS SANITARIOS,1 LAVATORIO E 1 MICTORIO,EXCL.TRANSP.,CARGA E DESCARGA</t>
  </si>
  <si>
    <t>INSTALACAO E LIGACAO PROVISORIA PARA ABASTECIMENTO DE AGUA EESGOTAMENTO SANITARIO EM CANTEIRO DE OBRAS,INCLUSIVE ESCAVACAO,EXCLUSIVE REPOSICAO DA PAVIMENTACAO DO LOGRADOURO PUBLICO</t>
  </si>
  <si>
    <t>INSTALACAO E LIGACAO PROVISORIA DE ALIMENTACAO DE ENERGIA ELETRICA,EM BAIXA TENSAO,PARA CANTEIRO DE OBRAS,M3-CHAVE 100A,CARGA 3KW,20CV,EXCLUSIVE O FORNECIMENTO DO MEDIDOR</t>
  </si>
  <si>
    <t>PLACA DE IDENTIFICACAO DE OBRA PUBLICA,INCLUSIVE PINTURA E SUPORTES DE MADEIRA.FORNECIMENTO E COLOCACAO</t>
  </si>
  <si>
    <t>PLACA DE SINALIZACAO PREVENTIVA PARA OBRA NA VIA PUBLICA,DEACORDO COM A RESOLUCAO DA PREFEITURA-RJ, COMPREENDENDO FORNECIMENTO E PINTURA DA PLACA E DOS SUPORTES DE MADEIRA.FORNECIMENTO E COLOCACAO</t>
  </si>
  <si>
    <t>ESCAVACAO MANUAL DE VALA/CAVA EM MATERIAL DE 1ª CATEGORIA (A(AREIA,ARGILA OU PICARRA),ATE 1,50M DE PROFUNDIDADE,EXCLUSIVE ESCORAMENTO E ESGOTAMENTO</t>
  </si>
  <si>
    <t>ESCAVACAO MANUAL DE VALA/CAVA EM MATERIAL DE 1ª CATEGORIA (AREIA,ARGILA OU PICARRA),ENTRE 1,50 E 3,00M DE PROFUNDIDADE,EXCLUSIVE ESCORAMENTO E ESGOTAMENTO</t>
  </si>
  <si>
    <t>ATERRO COM MATERIAL DE 1ªCATEGORIA,ESPALHADO POR RETRO ESCAVADEIRA,EM CAMADAS DE 20CM DE MATERIAL ADENSADO,REGADO POR CAMINHAO TANQUE E COMPACTADO A 90% COM ROLO PE DE CARNEIRO CONVENCIONAL,DE 2(DOIS) CILINDROS,REBOCADO POR TRATOR DE PNEUS,INTERVINDO 2(DOIS) SERVENTES,EXCLUSIVE O FORNECIMENTO DA TERRA</t>
  </si>
  <si>
    <t>REATERRO DE VALA/CAVA COM MATERIAL DE BOA QUALIDADE,UTILIZANDO VIBRO COMPACTADOR PORTATIL,EXCLUSIVE MATERIAL</t>
  </si>
  <si>
    <t>ESCAVACAO MECANICA,A CEU ABERTO,EM MATERIAL DE 1ªCATEGORIA,UTILIZANDO ESCAVADEIRA HIDRAULICA DE 0,78M3</t>
  </si>
  <si>
    <t>TRANSPORTE DE CARGA DE QUALQUER NATUREZA,EXCLUSIVE AS DESPESAS DE CARGA E DESCARGA,TANTO DE ESPERA DO CAMINHAO COMO DO SERVENTE OU EQUIPAMENTO AUXILIAR,A VELOCIDADE MEDIA DE 40KM/H,EM CAMINHAO TRUCADO DE CARROCERIA FIXA A OLEO DIESEL,COM CAPACIDADE UTIL DE 12T</t>
  </si>
  <si>
    <t>TRANSPORTE DE CONTAINER,SEGUNDO DESCRICAO DA FAMILIA 02.006,EXCLUSIVE CARGA E DESCARGA(VIDE ITEM 04.013.0015)</t>
  </si>
  <si>
    <t>CARGA E DESCARGA DE CONTAINER,SEGUNDO DESCRICAO DA FAMILIA 02.006</t>
  </si>
  <si>
    <t>TRANSPORTE DE ANDAIME TUBULAR,CONSIDERANDO-SE A AREA DE PROJECAO VERTICAL DO ANDAIME,EXCLUSIVE CARGA,DESCARGA E TEMPO DEESPERA DO CAMINHAO(VIDE ITEM 04.021.0010)</t>
  </si>
  <si>
    <t>CARGA E DESCARGA MANUAL DE ANDAIME TUBULAR,INCLUSIVE TEMPO DE ESPERA DO CAMINHAO,CONSIDERANDO-SE A AREA DE PROJECAO VERTICAL</t>
  </si>
  <si>
    <t>LIMPEZA DE VIDROS,FEITA NOS DOIS LADOS,CONTADO UM LADO</t>
  </si>
  <si>
    <t>LIMPEZA DE PISOS CERAMICO,MARMORE OU GRANITO (SEM POLIMENTO)</t>
  </si>
  <si>
    <t>LIMPEZA DE PAREDES REVESTIDAS DE CERAMICAS OU AZULEJOS</t>
  </si>
  <si>
    <t>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t>
  </si>
  <si>
    <t>LOCACAO DE PASSARELA METALICA,PERFURADA,PARA ANDAIME METALICO TUBULAR,INCLUSIVE TRANSPORTE,CARGA E DESCARGA,EXCLUSIVE ANDAIME TUBULAR E MOVIMENTACAO (VIDE ITEM 05.008.0008)</t>
  </si>
  <si>
    <t>MONTAGEM E DESMONTAGEM DE ANDAIME COM ELEMENTOS TUBULARES,CONSIDERANDO-SE A AREA VERTICAL RECOBERTA</t>
  </si>
  <si>
    <t>MOVIMENTACAO VERTICAL OU HORIZONTAL DE PLATAFORMA OU PASSARELA</t>
  </si>
  <si>
    <t>SINALIZACAO MANUAL DE FAIXAS E FIGURAS PARA PEDESTRES,COM TINTA A BASE DE RESINA ACRILICA,EM VIAS URBANAS,COM UTILIZACAODE PISTOLA PNEUMATICA(SPRAY),CONFORME NORMAS DO DER-RJ</t>
  </si>
  <si>
    <t>PLACA DE ACRILICO PARA IDENTIFICACAO DE PORTAS,MEDINDO (25X8)CM.FORNECIMENTO E COLOCACAO</t>
  </si>
  <si>
    <t>PLACA DE ACRILICO,DESENHADA,INDICANDO SANITARIO MASCULINO OUFEMININO,DE (39X19)CM.FORNECIMENTO E COLOCACAO</t>
  </si>
  <si>
    <t>PLACA FOTOLUMINESCENTE DE SINALIZACAO DE SEGURANCA CONTRA INCENDIO,PARA SAIDA DE EMERGENCIA,EM PVC ANTICHAMA,DIMENSOES APROXIMADAS DE (20X40)CM,CONFORME ABNT NBR 16820.FORNECIMENTOE COLOCACAO</t>
  </si>
  <si>
    <t>PLACA FOTOLUMINESCENTE DE SINALIZACAO DE SEGURANCA CONTRA INCENDIO,PARA INDICACAO DE NUMERO DE PAVIMENTOS,EM PVC ANTICHAMA,DIMENSOES APROXIMADAS DE (10X10)CM,CONFORME ABNT NBR 16820.FORNECIMENTO E COLOCACAO</t>
  </si>
  <si>
    <t>PLACA FOTOLUMINESCENTE DE SINALIZACAO DE SEGURANCA CONTRA INCENDIO,PARA EQUIPAMENTOS DE COMBATE A INCENDIO E ALARME,EM PVC ANTICHAMA,DIMENSOES APROXIMADAS DE (15X15)CM,CONFORME ABNT NBR 16820.FORNECIMENTO E COLOCACAO</t>
  </si>
  <si>
    <t>PLACA FOTOLUMINESCENTE DE SINALIZACAO DE SEGURANCA CONTRA INCENDIO,PARA EQUIPAMENTOS DE COMBATE A INCENDIO E ALARME,EM PVC ANTICHAMA,DIMENSOES APROXIMADAS DE (20X15)CM,CONFORME ABNT NBR 16820.FORNECIMENTO E COLOCACAO</t>
  </si>
  <si>
    <t>PLACA FOTOLUMINESCENTE DE SINALIZACAO DE SEGURANCA CONTRA INCENDIO,DE PROIBICAO,EM PVC ANTICHAMA,FORMA CIRCULAR,DIAMETROAPROXIMADO DE 20CM,CONFORME ABNT NBR 16820.FORNECIMENTO E COLOCACAO</t>
  </si>
  <si>
    <t>PLACA FOTOLUMINESCENTE DE SINALIZACAO DE SEGURANCA CONTRA INCENDIO,DE ALERTA,EM PVC ANTICHAMA,FORMA TRIANGULAR,DIMENSAOAPROXIMADA DA BASE DE 20CM,CONFORME ABNT NBR 16820.FORNECIMENTO E COLOCACAO</t>
  </si>
  <si>
    <t>LETRA CAIXA DE ACO INOX POLIDO OU ESCOVADO,COM 20CM DE ALTURA,ESPESSURA DE 2CM,COM PINOS PARA FIXACAO.FORNECIMENTO E COLOCACAO</t>
  </si>
  <si>
    <t>LETRA CAIXA DE ACO INOX POLIDO OU ESCOVADO,COM 40CM DE ALTURA,ESPESSURA DE 4CM,COM PINOS PARA FIXACAO.FORNECIMENTO E COLOCACAO</t>
  </si>
  <si>
    <t>PLACA DE IDENTIFICACAO EM ACO INOXIDAVEL,ESCRITA EM BRAILLE,MEDINDO 8X25CM.FORNECIMENTO E COLOCACAO</t>
  </si>
  <si>
    <t>MAPA TATIL(BRAILLE/RELEVO) EM ACRILICO,MEDINDO 54X39CM,PARASINALIZACAO E LOCALIZACAO DE AMBIENTES,EXCLUSIVE PEDESTAL.FORNECIMENTO E COLOCACAO</t>
  </si>
  <si>
    <t>LONA DE POLIETILENO(LONA TERREIRO)COM ESPESSURA DE 0,20MM PARA IMPERMEABILIZACAO DE SOLO,MEDIDA PELA AREA COBERTA,INCLUSIVE PERDAS E TRANSPASSE</t>
  </si>
  <si>
    <t>ASSENTAMENTO DE TUBULACAO DE PVC,COM JUNTA ELASTICA,PARA COLETOR DE ESGOTOS,COM DIAMETRO NOMINAL DE 100MM,ATERRO E SOCAATE A ALTURA DA GERATRIZ SUPERIOR DO TUBO,CONSIDERANDO O MATERIAL DA PROPRIA ESCAVACAO,EXCLUSIVE TUBO E JUNTA</t>
  </si>
  <si>
    <t>ASSENTAMENTO DE TUBULACAO DE PVC,COM JUNTA ELASTICA,PARA COLETOR DE ESGOTOS,COM DIAMETRO NOMINAL DE 150MM,ATERRO E SOCAATE A ALTURA DA GERATRIZ SUPERIOR DO TUBO,CONSIDERANDO O MATERIAL DA PROPRIA ESCAVACAO,EXCLUSIVE TUBO E JUNTA</t>
  </si>
  <si>
    <t>ASSENTAMENTO DE TUBULACAO DE PVC,COM JUNTA ELASTICA,PARA COLETOR DE ESGOTOS,COM DIAMETRO NOMINAL DE 200MM,ATERRO E SOCAATE A ALTURA DA GERATRIZ SUPERIOR DO TUBO,CONSIDERANDO O MATERIAL DA PROPRIA ESCAVACAO,EXCLUSIVE TUBO E JUNTA</t>
  </si>
  <si>
    <t>CAIXA DE AREIA DE CONCRETO ARMADO DE 1,00X1,00X1,80M,PARA COLETOR DE AGUAS PLUVIAIS DE 0,40M DE DIAMETRO COM PAREDES DEO,15M DE ESPESSURA,SENDO A BASE EM CONCRETO DOSADO PARA FCK=10MPA E REVESTIDA DE ARGAMASSA DE CIMENTO E AREIA,TRACO 1:4EM VOLUME,DEGRAUS DE FERRO FUNDIDO,INCLUSIVE FORNECIMENTO DETODOS OS MATERIAIS</t>
  </si>
  <si>
    <t>CAIXA DE RALO EM ALVENARIA DE TIJOLO MACICO (7X10X20CM),EM PAREDES DE UMA VEZ (0,20M),DE (0,90X1,20X1,50)M (MEDIDAS EXTERNAS),UTILIZANDO ARGAMASSA DE CIMENTO E AREIA,NO TRACO 1:4 EM VOLUME,SENDO AS PAREDES REVESTIDAS INTERNAMENTE COM A MESMA ARGAMASSA,COM BASE DE CONCRETO SIMPLES FCK=10MPA E GRELHADE FERRO FUNDIDO CLASSE C-250 CONFORME ABNT NBR 10160</t>
  </si>
  <si>
    <t>TAMPAO DE FERRO FUNDIDO NODULAR MISTO (FERRO FUNDIDO E CONCRETO,EXCLUSIVE ESTE),ARTICULADO,TIPO PESADO,DE 0,60M DE DIAMETRO,ASSENTADO COM ARGAMASSA DE CIMENTO E AREIA,NO TRACO 1:4EM VOLUME.FORNECIMENTO E ASSENTAMENTO</t>
  </si>
  <si>
    <t>DUTO CORRUGADO HELICOIDAL,NA COR PRETA,SINGELO,DE POLIETILENO DE ALTA DENSIDADE(PEAD),P/PROTECAO DE CONDUTORES ELETRICOSEM INSTAL.SUBTERRANEAS,DIAM.NOMINAL 2",SENDO O DIAM.INT. 50,8MM,FORNECIDO C/2 TAMPOES NAS EXTREMIDADES,FITA DE AVISO "PERIGO" C/FIO GUIA DE ACO GALV.REVEST.PVC,CONFORME ABNT NBR 13897 E 13898,LANC.DIR.SOLO,INCLUSIVE CONEXOES E KIT VEDACAO</t>
  </si>
  <si>
    <t>TUBO DE PVC RIGIDO,ROSQUEAVEL,PARA AGUA FRIA,COM DIAMETRO DE1".FORNECIMENTO</t>
  </si>
  <si>
    <t>TUBO DE PVC RIGIDO SOLDAVEL,PARA AGUA FRIA, COM DIAMETRO DE32MM.FORNECIMENTO</t>
  </si>
  <si>
    <t>TUBO DE PVC RIGIDO SOLDAVEL,PARA AGUA FRIA, COM DIAMETRO DE50MM.FORNECIMENTO</t>
  </si>
  <si>
    <t>TUBO DE PVC RIGIDO SOLDAVEL,PARA AGUA FRIA, COM DIAMETRO DE60MM.FORNECIMENTO</t>
  </si>
  <si>
    <t>TUBO PVC,CONFORME ABNT NBR-7362,PARA ESGOTO SANITARIO,COM DIAMETRO NOMINAL DE 100MM,INCLUSIVE ANEL DE BORRACHA.FORNECIMENTO</t>
  </si>
  <si>
    <t>TUBO PVC,CONFORME ABNT NBR-7362,PARA ESGOTO SANITARIO,COM DIAMETRO NOMINAL DE 150MM,INCLUSIVE ANEL DE BORRACHA.FORNECIMENTO</t>
  </si>
  <si>
    <t>TUBO PVC,CONFORME ABNT NBR-7362,PARA ESGOTO SANITARIO,COM DIAMETRO NOMINAL DE 200MM,INCLUSIVE ANEL DE BORRACHA.FORNECIMENTO</t>
  </si>
  <si>
    <t>MONTAGEM,SEM FORNECIMENTO,DE CONJUNTO MOTO-BOMBA COM POTENCIA ATE 5CV,COMPREENDENDO TODOS OS SERVICOS DE MANUSEIO,ALINHAMENTO,FIXACAO E LIGACOES,INCLUSIVE FORNECIMENTO DE CHUMBADORES E CONECTORES ELETRICOS</t>
  </si>
  <si>
    <t>BASE DE BRITA GRADUADA,INCLUSIVE FORNECIMENTO DOS MATERIAIS,MEDIDA APOS A COMPACTACAO</t>
  </si>
  <si>
    <t>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t>
  </si>
  <si>
    <t>MEIO-FIO RETO DE CONCRETO SIMPLES FCK=15MPA,PRE-MOLDADO,TIPODER-RJ,MEDINDO 0,15M NA BASE E COM ALTURA DE 0,45M,REJUNTAMENTO COM ARGAMASSA DE CIMENTO E AREIA,NO TRACO 1:3,5,COM FORNECIMENTO DE TODOS OS MATERIAIS,ESCAVACAO E REATERRO</t>
  </si>
  <si>
    <t>SARJETA E MEIO FIO CONJUGADO CURVO,DE CONCRETO SIMPLES FCK=15MPA,MOLDADO NO LOCAL,TIPO DER-RJ,MEDINDO 0,65M DE BASE E COM ALTURA DE 0,30M,REJUNTAMENTO DE ARGAMASSA DE CIMENTO E AREIA,NO TRACO 1:3,5,COM FORNECIMENTO DE TODOS OS MATERIAIS</t>
  </si>
  <si>
    <t>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t>
  </si>
  <si>
    <t>PLANTIO DE GRAMA EM PLACAS,TIPO SAO CARLOS,BATATAIS,LARGA ESANTO AGOSTINHO,INCLUSIVE COMPRA E ARRANCAMENTO NO LOCAL DEORIGEM,CARGA,TRANSPORTE,DESCARGA E PREPARO DO TERRENO</t>
  </si>
  <si>
    <t>PLANTIO DE GRAMA EM PLACAS TIPO ESMERALDA,INCLUSIVE FORNECIMENTO DA GRAMA,EXCLUSIVE TRANSPORTE,PREPARO DO TERRENO E MATERIAL PARA ESTE</t>
  </si>
  <si>
    <t>PLANTIO DE ARVORE ISOLADA ATE 2,00M DE ALTURA,DE QUALQUER ESPECIE,EM LOGRADOURO PUBLICO,INCLUSIVE TRANSPORTE,TERRA PRETASIMPLES E ESTACA DE MADEIRA(TUTOR),EXCLUSIVE O FORNECIMENTODA ARVORE</t>
  </si>
  <si>
    <t>CORTE,DESGALHAMENTO,DESTOCAMENTO E DESENRAIZAMENTO DE ARVORE,COM ALTURA ATE 3,00M,DIAMETRO EM TORNO DE 15CM,COM AUXILIODE EQUIPAMENTO MECANICO</t>
  </si>
  <si>
    <t>CORTE,DESGALHAMENTO,DESTOCAMENTO E DESENRAIZAMENTO DE ARVORE,COM ALTURA ACIMA DE 5,00M E DIAMETRO EM TORNO DE 50CM, COMAUXILIO DE EQUIPAMENTO MECANICO</t>
  </si>
  <si>
    <t>BANCO DE CONCRETO APARENTE,COM 1,50M DE COMPRIMENTO,45CM DELARGURA E 10CM DE ESPESSURA, SOBRE DOIS APOIOS DO MESMO MATERIAL,COM SECAO DE 10X30CM</t>
  </si>
  <si>
    <t>GRAMPOS DE PROTECAO PARA CALCADA EM TUBOS DE FERRO GALVANIZADO (EXTERNA E INTERNAMENTE) DE 2" E ESPESSURA DE PAREDE DE 1/8",CHUMBADOS EM BLOCOS DE CONCRETO,INCLUSIVE DEMOLICAO E RECOMPOSICAO DA CALCADA E TRANSPORTE DO MATERIAL EXCEDENTE,COMPINTURA DE BASE ALQUIDICA E 2 DEMAOS DE ACABAMENTO COM ESMALTE E CONEXOES.FORNECIMENTO E COLOCACAO</t>
  </si>
  <si>
    <t>ARRASAMENTO DE ESTACA RAIZ DE 12" A 16" DE DIAMETRO</t>
  </si>
  <si>
    <t>CONCRETO DOSADO RACIONALMENTE PARA UMA RESISTENCIA CARACTERISTICA A COMPRESSAO DE 20MPA,COMPREENDENDO APENAS O FORNECIMENTO DOS MATERIAIS,INCLUSIVE 5% DE PERDAS</t>
  </si>
  <si>
    <t>CORTE,MONTAGEM E COLOCACAO DE TELAS DE ACO CA-60,CRUZADAS ESOLDADAS ENTRE SI,EM PECAS DE CONCRETO</t>
  </si>
  <si>
    <t>VERGAS DE CONCRETO ARMADO PARA ALVENARIA,COM APROVEITAMENTODA MADEIRA POR 10 VEZES</t>
  </si>
  <si>
    <t>CONCRETO ARMADO,FCK=20MPA,INCLUINDO MATERIAIS PARA 1,00M3 DECONCRETO(IMPORTADO DE USINA)ADENSADO E COLOCADO,14,00M2 DEAREA MOLDADA,FORMAS E ESCORAMENTO CONFORME ITENS 11.004.0022E 11.004.0035,60KG DE ACO CA-50,INCLUSIVE MAO-DE-OBRA PARACORTE,DOBRAGEM,MONTAGEM E COLOCACAO NAS FORMAS</t>
  </si>
  <si>
    <t>CONCRETO ARMADO,FCK=30MPA,INCLUINDO MATERIAIS PARA 1,00M3 DECONCRETO(IMPORTADO DE USINA)ADENSADO E COLOCADO,14,00M2 DEAREA MOLDADA,FORMAS E ESCORAMENTO CONFORME ITENS 11.004.0022E 11.004.0035,60KG DE ACO CA-50,INCLUSIVE MAO-DE-OBRA PARACORTE,DOBRAGEM,MONTAGEM E COLOCACAO NAS FORMAS</t>
  </si>
  <si>
    <t>TELA PARA ESTRUTURA DE CONCRETO ARMADO,FORMADA POR FIOS DEACO CA-60,CRUZADAS E SOLDADAS ENTRE SI,FORMANDO MALHAS QUADRADAS DE FIOS COM DIAMETRO DE 4,2MM E ESPACAMENTO ENTRE ELESDE (15X15)CM.FORNECIMENTO</t>
  </si>
  <si>
    <t>LAJE PRE-MOLDADA BETA 16,PARA SOBRECARGA DE 3,5KN/M2 E VAO DE 5,20M,CONSIDERANDO VIGOTAS,EPS E ARMADURA NEGATIVA,INCLUSIVE CAPEAMENTO DE 4CM DE ESPESSURA,COM CONCRETO FCK=25MPA E ESCORAMENTO,CONFORME ABNT NBR 14859.FORNECIMENTO E MONTAGEM DO CONJUNTO</t>
  </si>
  <si>
    <t>BOMBEAMENTO PARA CONCRETO DE ALTO DESEMPENHO</t>
  </si>
  <si>
    <t>ALVENARIA DE TIJOLOS CERAMICOS FURADOS 10X20X30CM,COMPLEMENTADA COM 20% DE TIJOLOS DE 10X20X20CM,ASSENTES COM ARGAMASSADE CIMENTO E SAIBRO,NO TRACO 1:8,EM PAREDES DE UMA VEZ(0,20M),DE SUPERFICIE CORRIDA,ATE 3,00M DE ALTURA E MEDIDA PELA AREA REAL</t>
  </si>
  <si>
    <t>ALVENARIA DE BLOCOS DE CONCRETO 15X20X40CM,ASSENTES COM ARGAMASSA DE CIMENTO E AREIA,NO TRACO 1:8,EM PAREDES DE 0,15M DEESPESSURA,COM VAOS OU ARESTAS,ATE 3,00M DE ALTURA E MEDIDA PELA AREA REAL</t>
  </si>
  <si>
    <t>PAREDE DE BLOCOS CERAMICOS VAZADOS(COBOGO),DE 10X10X10CM,ASSENTES COM ARGAMASSA DE CIMENTO E AREIA,NO TRACO 1:4,LEVANDOUM VERGALHAO DE 4,2MM EM CADA JUNTA HORIZONTAL,PRESO NAS EXTREMIDADES A ESTRUTURA OU ALVENARIA EXISTENTE</t>
  </si>
  <si>
    <t>PAREDE DIVISORIA PARA SANITARIO EM GRANITO CINZA ANDORINHA,COM 2CM DE ESPESSURA,POLIDA NAS DUAS FACES,FIXACAO PISO OU PAREDE,EXCLUSIVE FERRAGENS PARA FIXACAO.FORNECIMENTO E COLOCACAO</t>
  </si>
  <si>
    <t>CHAPISCO EM SUPERFICIE DE CONCRETO OU ALVENARIA,COM ARGAMASSA DE CIMENTO E AREIA,NO TRACO 1:3,COM 5MM DE ESPESSURA</t>
  </si>
  <si>
    <t>REVESTIMENTO INTERNO(PRONTO)EM MASSA UNICA COM ARGAMASSA DECIMENTO E AREIA TERMOTRATADA, COM ESPESSURA DE 2CM,SOBRE SUPERFICIE CHAPISCADA, EXCLUSIVE CHAPISCO</t>
  </si>
  <si>
    <t>REVESTIMENTO EXTERNO(PRONTO)EM MASSA UNICA COM ARGAMASSA DECIMENTO E AREIA TERMOTRATADA,COM ESPESSURA DE 3CM,INCLUSIVECHAPISCO DE CIMENTO E AREIA TRACO 1:3</t>
  </si>
  <si>
    <t>REVESTIMENTO DE PAREDES COM AZULEJO BRANCO 15X15CM,QUALIDADEEXTRA,ASSENTE CONFORME ITEM 13.025.0058</t>
  </si>
  <si>
    <t>REVESTIMENTO DE PAREDES COM LADRILHOS CERAMICOS COM MEDIDASEM TORNO DE (10X10)CM,EM PLACA TELADA NO FORMATO EM TORNO DE(30X30)CM,NAS CORES BRANCO,CINZA,BEGE,CREME,AZUL,MARROM E PRETO,CONFORME ABNT NBR 16928,ASSENTE COM ARGAMASSA COLANTE,REJUNTAMENTO COM ARGAMASSA INDUSTRIALIZADA,EXCLUSIVE CHAPISCOE EMBOCO</t>
  </si>
  <si>
    <t>FORRO ARAMADO MONOLITICO DE DRYWALL,COMPOSTO DE UMA CHAPA GESSO ACARTONADO,TIPO STANDARD,LARGURA DE 600MM,COMPRIMENTO DE2000MM E ESPESSURA DE 12,5MM,COM TRATAMENTO JUNTAS COM MASSA E FITA PARA UNIFORMIZACAO DA SUPERFICIE DAS CHAPAS DE GESSO ACARTONADO,SUSPENSA POR MEIO DE ARAME Nº18,REVESTIDO DE PVC,FIXADO EM ESTRUTURA SUPERIOR.FORN.E COLOC.</t>
  </si>
  <si>
    <t>VENEZIANA VERTICAL(BRISE SOLEIL)DE CHAPA DE ALUMINIO,COM 1,2MM DE ESPESSURA,FIXADO EM CANTONEIRAS DE ACO APARAFUSADAS,EMEDIDA PELA AREA COLOCADA.FORNECIMENTO E COLOCACAO</t>
  </si>
  <si>
    <t>REVESTIMENTO EM CHAPA LAMINADA COM ACABAMENTO BRILHANTE,DE 0,8MM DE ESPESSURA,SOBRE PECAS DE MADEIRA AMPLAS,COMO PORTAS,MESAS,ARMARIOS E PRATELEIRAS FUNDAS</t>
  </si>
  <si>
    <t>PROTECAO DE PORTAS EM VINIL DE ALTO IMPACTO,COM ACABAMENTO TEXTURIZADO,VARIAS CORES.FORNECIMENTO E COLOCACAO</t>
  </si>
  <si>
    <t>CONTRAPISO,BASE OU CAMADA REGULARIZADORA,EXECUTADA COM ARGAMASSA DE CIMNENTO E AREIA,NO TRACO 1:4,NA ESPESSURA DE 2,5CM</t>
  </si>
  <si>
    <t>REVESTIMENTO DE PISO CERAMICO EM PORCELANATO TECNICO NATURAL,ACABAMENTO DA BORDA RETIFICADO,PARA USO EM AREAS COMERCIAISCOM ACESSO PARA RUA,NO FORMATO (60X60)CM,CONFORME ABNT NBR16928,ASSENTES EM SUPERFICIE EM OSSO COM ARGAMASSA DE CIMENTO E COLA (ARGAMASSA COLANTE) E REJUNTAMENTO PRONTO</t>
  </si>
  <si>
    <t>RODAPE COM CERAMICA EM PORCELANATO NATURAL,COM 7,5 A 10CM DEALTURA,ASSENTES CONFORME ITEM 13.025.0058</t>
  </si>
  <si>
    <t>REVESTIMENTO DE PISO COM CERAMICA TATIL DIRECIONAL,(LADRILHOHIDRAULICO),PARA PESSOAS COM NECESSIDADES ESPECIFICAS,ASSENTES SOBRE SUPERFICIE EM OSSO,CONFORME ITEM 13.330.0010</t>
  </si>
  <si>
    <t>REVESTIMENTO DE PISO COM CERAMICA TATIL ALERTA,(LADRILHO HIDRAULICO) PARA PESSOAS COM NECESSIDADES  ESPECIFICAS,ASSENTESSOBRE SUPERFICIE EM OSSO,CONFORME ITEM 13.330.0010</t>
  </si>
  <si>
    <t>REVESTIMENTO DE PISOS COM GRANITO CINZA ANDORINHA,EM PLACAS,COM ESPESSURA DE 2CM,POLIDO,ASSENTE EM SUPERFICIE EM OSSO,EXCLUSIVE NATA DE CIMENTO,ARGAMASSA DE ASSENTAMENTO E REJUNTAMENTO</t>
  </si>
  <si>
    <t>CAPA DE DEGRAU EM GRANITO CINZA ANDORINHA,30X2CM,POLIDO,ASSENTE COMO EM 13.348.0010</t>
  </si>
  <si>
    <t>PEITORIL EM GRANITO CINZA ANDORINHA,ESPESSURA DE 2CM,LARGURA15 A 18CM,ASSENTADO COM NATA DE CIMENTO SOBRE ARGAMASSA DECIMENTO,SAIBRO E AREIA,NO TRACO 1:3:3 E REJUNTAMENTO COM CIMENTO BRANCO</t>
  </si>
  <si>
    <t>SOLEIRA EM GRANITO CINZA ANDORINHA,ESPESSURA DE 2CM,COM 2 POLIMENTOS,LARGURA DE 15CM,ASSENTADO COM ARGAMASSA DE CIMENTO,SAIBRO E AREIA, NO TRACO 1:2:2, E REJUNTAMENTO COM CIMENTOBRANCO E CORANTE</t>
  </si>
  <si>
    <t>PISO DE CONCRETO ARMADO MONOLITICO,COM JUNTA FRIA,ALISADO COM REGUA VIBRATORIA,ESPESSURA DE 10CM,SOBRE TERRENO ACERTADOE SOBRE LASTRO DE BRITA,EXCLUSIVE ACERTO DO TERRENO E TELA,INCLUSIVE BRITA E LONA DE TECIDO RESINADO, CONCRETO USINADORESISTENCIA A COMPRESSAO DE 20MPA COM TRANSPORTE DO CONCRETOE TODA A MAO-DE-OBRA E EQUIPAMENTOS NECESSARIOS</t>
  </si>
  <si>
    <t>PORTINHOLA PARA ALCAPAO,CISTERNA OU CAIXA D'AGUA ELEVADA,EMCHAPA DE FERRO GALVANIZADO Nº16,ATE 0,80M DE ALTURA,COM GUARNICAO E ALCA PARA FECHAMENTO A CADEADO,EXCLUSIVE ESTE.FORNECIMENTO E COLOCACAO</t>
  </si>
  <si>
    <t>GRADIL ELETROFUNDIDO TIPO ORSOMETAL,NA MALHA 65X132MM E BARRA PORTANTE 25X2MM,FIO 5,MONTANTES 2120X76X8MM,PARAFUSOS,PINTURA ELETROSTATICA NAS CORES VERDE OU CINZA,INCLUSIVE MONTAGEM</t>
  </si>
  <si>
    <t>JANELA DE ALUMINIO ANODIZADO EM BRONZE OU PRETO,TIPO PROJETANTE, COM PAINEL PROJETANTE, PROVIDA DE HASTE DE COMANDO, EMPERFIS SERIE 28.FORNECIMENTO E COLOCACAO</t>
  </si>
  <si>
    <t>PORTA DE ALUMINIO ANODIZADO AO NATURAL,PERFIL SERIE 25,EM VENEZIANA,EXCLUSIVE FECHADURA.FORNECIMENTO E COLOCACAO</t>
  </si>
  <si>
    <t>VIDRO PLANO TRANSPARENTE,COMUM,DE 4MM DE ESPESSURA.FORNECIMENTO E COLOCACAO</t>
  </si>
  <si>
    <t>VIDRO,FANTASIA,DE 4MM DE ESPESSURA,DO TIPO MARTELADO,ARTICO,OU LIXA.FORNECIMENTO E COLOCACAO</t>
  </si>
  <si>
    <t>ESPELHO DE CRISTAL,4MM DE ESPESSURA.COM MOLDURA DE MADEIRA.FORNECIMENTO E COLOCACAO</t>
  </si>
  <si>
    <t>VIDRO TEMPERADO INCOLOR,10MM DE ESPESSURA,PARA PORTAS OU PAINEIS FIXOS,EXCLUSIVE FERRAGENS.FORNECIMENTO E COLOCACAO</t>
  </si>
  <si>
    <t>PORTA DE MADEIRA DE LEI EM COMPENSADO DE 60X210X3,5CM FOLHEADA NAS 2 FACES,ADUELA DE 13X3CM E ALIZARES DE 5X2CM,EXCLUSIVE FERRAGENS.FORNECIMENTO E COLOCACAO</t>
  </si>
  <si>
    <t>PORTA DE MADEIRA DE LEI EM COMPENSADO DE 60X150X3,5CM,FOLHEADA NAS 2 FACES E MARCO DE 7X3CM,EXCLUSIVE FERRAGENS.FORNECIMENTO E COLOCACAO</t>
  </si>
  <si>
    <t>PORTA DE MADEIRA DE LEI EM COMPENSADO, DE 90X180X3,5CM,FOLHEADA NAS 2 FACES E MARCO DE 7X3CM,EXCLUSIVE FERRAGENS.FORNECIMENTO E COLOCACAO</t>
  </si>
  <si>
    <t>PORTA DE MADEIRA DE LEI,COMPENSADO DE 80X210X3,5CM,COM VISOREM POLICARBONATO TRANSLUCIDO DE 4MM,MEDINDO 1,10X0,20M,MOLA"FECHA PORTA", PUXADORES VERTICAIS METALICO 40CM, ADUELA 13X3CM E ALIZARES 5X2CM,FAIXAS PROTETORAS EM MATERIAL VINILICOCOM 50CM DE ALTURA NA PARTE INFERIOR,CONFORME DESENHO CDRFS/Nº,EXCLUSIVE PINTURA E FERRAGENS.FORNECIMENTO E COLOCACAO</t>
  </si>
  <si>
    <t>FERRAGENS PARA PORTA DE MADEIRA,DE 1 FOLHA DE ABRIR,DE ENTRADA DE SERVICO,CONSTANDO DE FORNEC.S/COLOCACAO,DE:-FECHADURADE CILINDRO OVALADO OU CIRCULAR,DE LATAO,DE ACABAMENTO CROMADO;-3 DOBRADICAS 3"X2.1/2" DE FERRO GALVANIZADO, COM PINO EBOLAS DE LATAO</t>
  </si>
  <si>
    <t>FERRAGENS PARA PORTAS MADEIRA,DE 1 FOLHA DE ABRIR,INTERNAS,SOCIAIS OU DE SERVICO,CONSTANDO DE FORNECIMENTO S/COLOCACAO;-FECHADURA SIMPLES, RETANGULAR,DE FERRO,ACABAMENTO CROMADO;-MACANETA TIPO ALAVANCA,EM ZAMAK OU LATAO,ACABAMENTO POLIDOE CROMADO;-ESPELHO RET.OU SEMIELIPTICO FERRO OU LATAO;-3 DOBRADICAS DE FERRO GALV.DE 3"X2.1/2",C/PINOS E BOLAS DE LATAO</t>
  </si>
  <si>
    <t>FERRAGENS P/PORTAS MAD.COLOCADAS DIVISORIAS MARMORE, MARMORITE OU CONCR.ATE 3CM ESP.CONSTANDO FORN.S/COLOC.DE:-2 DOBRADICAS C/UMA DAS ABAS EM "U", EM LATAO, ACAB.CROMADO,PARA DIVISORIAS DE MARMORE;-FECHO DE SOBREPOR,TIPO "LIVRE-OCUPADO",RETANG.,EM ZAMAK OU LATAO,ACAB.CROMADO;-BATENTE EM "U",EM LATAO,ACAB.CROMADO,PARA DIVISORIAS DE MARMORE</t>
  </si>
  <si>
    <t>FERRAGENS PARA DIVISORIAS DE MARMORE OU MARMORITE,DE SANITARIOS,CONSTANDO DE FORNECIMENTO SEM COLOCACAO(ESTA INCLUIDA NOFORNECIMENTO E COLOCACAO DA DIVISORIA),DE:-4 CANTONEIRAS DEALUMINIO PARA FIXACAO DA PLACA;-12 PARAFUSOS DE ALUMINIO DE3/4"X5/16" COM ROSCA</t>
  </si>
  <si>
    <t>DOBRADICA 3"X2.1/2",DE LATAO CROMADO,COM PINO,BOLAS E ANEISDE LATAO.FORNECIMENTO</t>
  </si>
  <si>
    <t>MANCAL SUPERIOR PARA PORTA DE VIDRO TEMPERADO DE 10MM.FORNECIMENTO</t>
  </si>
  <si>
    <t>SUPORTE SIMPLES DE CENTRO PARA VIDRO TEMPERADO DE 10MM.FORNECIMENTO</t>
  </si>
  <si>
    <t>SUPORTE DUPLO HORIZONTAL PARA VIDROS TEMPERADOS DE 10MM.FORNECIMENTO</t>
  </si>
  <si>
    <t>FECHADURA DE CENTRO PARA PORTA DE VIDRO TEMPERADO DE 10MM.FORNECIMENTO</t>
  </si>
  <si>
    <t>CONTRA FECHADURA DE CENTRO PARA PORTA DE VIDRO TEMPERADO DE10MM.FORNECIMENTO</t>
  </si>
  <si>
    <t>ESPELHO DE FECHADURA PARA PORTA DE VIDRO TEMPERADO DE 10MM.FORNECIMENTO</t>
  </si>
  <si>
    <t>SUPORTE TIPO "L" PARA PORTA DE VIDRO TEMPERADO DE 10MM.FORNECIMENTO</t>
  </si>
  <si>
    <t>ESPELHO DO TRINCO DE PISO PARA PORTA DE VIDRO TEMPERADO.FORNECIMENTO</t>
  </si>
  <si>
    <t>SUPORTE SIMPLES DE CANTO PARA VIDRO TEMPERADO DE 10MM.FORNECIMENTO</t>
  </si>
  <si>
    <t>PUXADOR DE MADEIRA PARA PORTA DE VIDRO TEMPERADO.FORNECIMENTO</t>
  </si>
  <si>
    <t>PIVO PARA PORTA DE VIDRO TEMPERADO.FORNECIMENTO</t>
  </si>
  <si>
    <t>COLOCACAO DE FECHADURA DE EMBUTIR,COM ALTURA APROXIMADA DE 20CM,EM MADEIRA,EXCLUSIVE O FORNECIMENTO</t>
  </si>
  <si>
    <t>COLOCACAO DE UMA DOBRADICA COM AS DIMENSOES DE 3"X4" OU 3"X3.1/2",EM MADEIRA,EXCLUSIVE O FORNECIMENTO</t>
  </si>
  <si>
    <t>MASTRO METALICO EM TUBO DE FERRO GALVANIZADO DE 3" COM ALTURA DE 6,00M,EQUIPADO COM ROLDANA COM FIXACAO EM PRISMA DE CONCRETO DE 30X30X50CM.FORNECIMENTO E COLOCACAO</t>
  </si>
  <si>
    <t>ABRIGO PARA HIDROMETRO DE 1",NAS DIMENSOES DE (0,90X0,50X0,60)M,EM ALVENARIA DE TIJOLOS FURADOS DE (10X20X20)CM,EM PAREDES DE MEIA VEZ,REVESTIDAS C/ARGAMASSA DE CIMENTO E SAIBRO,TRACO 1:6,C/FUNDO DE CONCRETO E TAMPA DE CONCRETO ARMADO,C/PORTA DE (80X50)CM GRADE CONFECCIONADA EM FERRO CHATO DE 1/2" C/ESPESSURA DE 1/8" E CADEADO DE 30MM,PROJETO Nº2089/EMOP</t>
  </si>
  <si>
    <t>ABRIGO PARA BOMBA,NAS DIMENSOES DE (1,20X0,60X0,80)M,EM ALVENARIA DE TIJOLOS FURADOS DE (10X20X20)CM,PAREDES DE MEIA VEZ,RESTIDAS COM ARGAMASSA DE CIMENTO E SAIBRO,NO TRACO 1:6,COMFUNDO DE CONCRETO E TAMPA DE CONCRETO ARMADO,PORTA DE (100X60)CM EM CHAPA DE FERRO Nº16 E CADEADO DE 30MM,CONFORME PROJETO Nº2799/EMOP</t>
  </si>
  <si>
    <t>HIDROMETRO COM DIAMETRO DE 1".FORNECIMENTO</t>
  </si>
  <si>
    <t>CAIXA DE GORDURA SIMPLES CILINDRICA,PRE-FABRICADA EM ANEIS DE CONCRETO,COM DIAMETRO DE 40CM E PROFUNDIDADE TOTAL DE 60CM,INCLUSIVE TAMPA DE CONCRETO.FORNECIMENTO E COLOCACAO</t>
  </si>
  <si>
    <t>CAIXA ENTERRADA PARA INSTALACOES TELEFONICAS,TIPO R3,MEDINDO1,30X1,20X1,30M,EM BLOCOS DE CONCRETO ESTRUTURAL DE 0,10X0,20X0,40M,ASSENTADOS COM ARGAMASSA DE CIMENTO E AREIA,NO TRACO 1:4 E REVESTIDA INTERNAMENTE COM A MESMA ARGAMASSA,COM TAMPA DE CONCRETO ARMADO COM 5CM DE ESPESSURA E FUNDO DE CONCRETO SIMPLES COM 5CM</t>
  </si>
  <si>
    <t>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t>
  </si>
  <si>
    <t>CAIXA DE INSPECAO/CAIXA PARA AGUAS PLUVIAIS,DE CONCRETO PRE-MOLDADO,CONSTANDO DE CIRCULO DE FUNDO,2 ANEIS SUPERPOSTOS,DE40MM DE ESPESSURA E 600MM DE DIAMETRO INTERNO,SENDO 1 ANELINFERIOR(ENTRADA E SAIDA)DE 300MM,1 DE 75MM DE ALTURA,PERFAZENDO 475MM DE ALTURA TOTAL,EXCLUSIVE TAMPAO DE FERRO FUNDIDOE ESCAVACAO.FORNECIMENTO E COLOCACAO</t>
  </si>
  <si>
    <t>RALO DE COBERTURA SEMI-ESFERICO(TIPO ABACAXI),COM 3".FORNECIMENTO E COLOCACAO</t>
  </si>
  <si>
    <t>INSTALACAO E ASSENTAMENTO DE MICTORIO(EXCLUSIVE FORNECIMENTODO APARELHO E RALO SIFONADO),COMPREENDENDO:3,00M DE TUBO DEPVC DE 25MM,1,50M DE TUBOS DE PVC DE 40MM E 50MM,CADA,E CONEXOES,EXCLUSIVE RALO SINFONADO</t>
  </si>
  <si>
    <t>INSTALACAO E ASSENTAMENTO DE DUCHINHA MANUAL PARA BANHEIRO(EXCLUSIVE FORNECIMENTO DO APARELHO),COMPREENDENDO:3,00M DE TUBO DE PVC DE 25MM E CONEXOES</t>
  </si>
  <si>
    <t>INSTALACAO E ASSENTAMENTO DE PIA COM 1 CUBA(EXCLUSIVE FORNECIMENTO DO APARELHO),COMPREENDENDO:3,00M DE TUBO DE PVC DE 25MM,3,00M DE TUBO DE PVC DE 50MM,RABICHO E CONEXOES</t>
  </si>
  <si>
    <t>INSTALACAO E ASSENTAMENTO DE PIA COM 2 CUBAS(EXCLUSIVE FORNECIMENTO DO APARELHO),COMPREENDENDO:3,00M DE TUBO DE PVC DE 25MM,3,00M DE TUBO DE PVC DE 50MM, RABICHO E CONEXOES</t>
  </si>
  <si>
    <t>INSTALACAO E ASSENTAMENTO DE LAVATORIO DE UMA TORNEIRA(EXCLUSIVE FORNECIMENTO DO APARELHO),COMPREENDENDO:3,00M DE TUBO DE PVC DE 25MM,2,00M DE TUBO DE PVC DE 40MM E CONEXOES</t>
  </si>
  <si>
    <t>INSTALACAO E COLOCACAO DE TORNEIRA PARA JARDIM OU DE LAVAGEM(EXCLUSIVE FORNECIMENTO DA TORNEIRA),COMPREENDENDO: 2,00M DETUBO DE PVC DE 20MM E CONEXOES</t>
  </si>
  <si>
    <t>INSTALACAO E ASSENTAMENTO DE VASO SANITARIO INDIVIDUAL E VALVULA DE DESCARGA(EXCL.ESTES)EM PAVIMENTO ELEVADO,COMPREENDENDO:INSTALACAO HIDRAULICA COM 2,00M TUBO PVC 50MM,COM CONEXOES ATE A VALVULA E APOS ESTA ATE VASO,LIGACAO DE ESGOTO COM 3,00M DE TUBO DE PVC DE 100MM AOS TUBOS QUEDA E VENTILACAO,INCLUSIVE CONEXOES,EXCLUSIVE OS TUBOS QUEDA E VENTILACAO</t>
  </si>
  <si>
    <t>INSTALACAO E ASSENTAMENTO DE VASO SANITARIO INDIVIDUAL E VALVULA DE DESCARGA(EXCL.ESTES)EM PAVIMENTO TERREO,COMPREENDENDO:INSTALACAO HIDRAULICA COM 2,00M TUBO PVC 50MM,COM CONEXOES,ATE VALVULA E APOS ESTA ATE O VASO,LIGACAO ESGOTOS COM 3,00M TUBO PVC 100MM A CAIXA DE INSPECAO E TUBO VENTILACAO,INCLUSIVE CONEXOES,EXCLUSIVE TUBO DE VENTILACAO</t>
  </si>
  <si>
    <t>INSTALACAO E ASSENTAMENTO DE BEBEDOURO OU LAVATORIO TIPO CALHA,EM BATERIA COM 1 PONTO A CADA 50CM(EXCLUSIVE FORNECIMENTODO APARELHO),COMPREENDENDO:1,00M DE TUBO DE PVC DE 32MM E 0,60M DE TUBO DE PVC DE 25MM,COM CONEXOES E ESGOTAMENTO EM PVC DE 50MM,ATE O RALO SIFONADO</t>
  </si>
  <si>
    <t>RALO SIFONADO DE PVC(150X185)X75MM RIGIDO EM PAVIMENTO ELEVADO,COM SAIDA DE 75MM SOLDAVEL,GRELHA REDONDA E PORTA-GRELHA,COMPREENDENDO:3,00M DE TUBO DE PVC DE 75MM E SUA LIGACAO AORAMAL DE QUEDA E VENTILACAO.FORNECIMENTO E INSTALACAO</t>
  </si>
  <si>
    <t>RALO SIFONADO DE PVC RIGIDO (100X100)X50MM,EM PAVIMENTO ELEVADO,COM TAMPA CEGA,COM 1 ENTRADA DE 40MM E SAIDA DE 50MM,COMPREENDENDO:2,00M DE TUBO DE PVC DE 50MM SOLDAVEL,1,00M DE TUBO DE PVC DE 40MM E SUA LIGACAO AO RAMAL DE QUEDA E VENTILACAO.FORNECIMENTO E INSTALACAO</t>
  </si>
  <si>
    <t>RALO SIFONADO PVC RIGIDO (150X185)X75MM,EM PAVIMENTO TERREO,COM SAIDA DE 75MM,GRELHA REDONDA E PORTA-GRELHA,COMPREENDENDO:3,00M DE TUBO DE PVC DE 75MM E SUA LIGACAO AO RAMAL DE VENTILACAO.FORNECIMENTO E INSTALACAO</t>
  </si>
  <si>
    <t>TUBO PARA VENTILACAO EM PVC DE 100MM.INCLUSIVE CONEXOES.FORNECIMENTO E ASSENTAMENTO</t>
  </si>
  <si>
    <t>TUBO PARA VENTILACAO EM PVC DE 75MM,INCLUSIVE CONEXOES.FORNECIMENTO E ASSENTAMENTO</t>
  </si>
  <si>
    <t>CALHA DE PISO NORMAL,EM PVC,DN 200,INCLUSIVE ESCAVACAO MANUAL E CAMADA DE CONCRETO PARA ASSENTAMENTO.FORNECIMENTO E COLOCACAO</t>
  </si>
  <si>
    <t>INSTALACAO E ASSENTAMENTO DE AR CONDICIONADO TIPO SPLIT DE 9000 BTU'S,COM 1 CONDENSADOR E 1 EVAPORADOR,(VIDE FORNECIMENTO DO APARELHO NA FAMILIA 18.030)INCLUSIVE ACESSORIOS DE FIXACAO,EXCLUSIVE ALIMENTACAO ELETRICA E INTERLIGACAO AO CONDENSADOR/EVAPORADOR(VIDE ITEM 15.005.0255)</t>
  </si>
  <si>
    <t>INSTALACAO E ASSENTAMENTO DE AR CONDICIONADO TIPO SPLIT DE 12000 BTU'S,COM 1 CONDENSADOR E 1 EVAPORADOR,(VIDE FORNECIMENTO DO APARELHO NA FAMILIA 18.030)INCLUSIVE ACESSORIOS DE FIXACAO,EXCLUSIVE ALIMENTACAO ELETRICA E INTERLIGACAO AO CONDENSADOR/EVAPORADOR (VIDE ITEM 15.005.0255)</t>
  </si>
  <si>
    <t>INSTALACAO E ASSENTAMENTO DE AR CONDICIONADO TIPO SPLIT DE 18000 BTU'S,COM 1 CONDENSADOR E 1 EVAPORADOR,(VIDE FORNECIMENTO DO APARELHO NA FAMILIA 18.030)INCLUSIVE ACESSORIOS DE FIXACAO,EXCLUSIVE ALIMENTACAO ELETRICA E INTERLIGACAO AO CONDENSAOR/EVAPORADOR (VIDE ITEM 15.005.0255)</t>
  </si>
  <si>
    <t>INSTALACAO E ASSENTAMENTO DE AR CONDICIONADO TIPO SPLIT DE 24000 BTU'S,COM 1 CONDENSADOR E 2 EVAPORADORES,(VIDE FORNECIMENTO DO APARELHO NA FAMILIA 18.030)INCLUSIVE ACESSORIOS DE FIXACAO,EXCLUSIVE ALIMENTACAO ELETRICA E INTERLIGACAO AO CONDENSADOR/EVAPORADOR (VIDE ITEM 15.005.0255)</t>
  </si>
  <si>
    <t>INSTALACAO E ASSENTAMENTO DE AR CONDICIONADO TIPO SPLIT DE 30000 BTU'S,COM 1 CONDENSADOR E 1 EVAPORADOR,(VIDE FORNECIMENTO DO APARELHO NA FAMILIA 18.030)INCLUSIVE ACESSORIOS DE FIXACAO,EXCLUSIVE ALIMENTACAO ELETRICA E INTERLIGACAO AO CONDENSADOR/EVAPORADOR (VIDE ITEM 15.005.0255)</t>
  </si>
  <si>
    <t>TUBULACAO EM COBRE PARA INTERLIGACAO DE SPLIT SYSTEM AO CONDENSADOR/EVAPORADOR,INCLUSIVE ISOLAMENTO TERMICO,ALIMENTACAOELETRICA,CONEXOES E FIXACAO,PARA APARELHOS ATE 48000 BTU'S.FORNECIMENTO E INSTALACAO</t>
  </si>
  <si>
    <t>TUBULACAO EM COBRE PARA INTERLIGACAO DE SPLIT SYSTEM AO CONDENSADOR/EVAPORADOR,INCLUSIVE ISOLAMENTO TERMICO,ALIMENTACAOELETRICA,CONEXOES E FIXACAO,PARA APARELHOS DE 60000 BTU'S.FORNECIMENTO E INSTALACAO</t>
  </si>
  <si>
    <t>HASTE PARA ATERRAMENTO,DE COBRE DE 5/8"(16MM),COM 3,00M DE COMPRIMENTO.FORNECIMENTO E COLOCACAO</t>
  </si>
  <si>
    <t>PARA-RAIO DE TELHADO,TIPO FRANKLIN,EM LATAO CROMADO,H=37,5CM,COMPREENDENDO:30,00M DE CORDOALHA DE COBRE 16MM2,HASTE DE TERRA E DEMAIS MATERIAIS NECESSARIOS.FORNECIMENTO E COLOCACAO</t>
  </si>
  <si>
    <t>SUPORTE PARA FIXACAO DE CABO PARA PARA-RAIO,COM 20CM DE COMPRIMENTO,COM ISOLADOR.FORNECIMENTO E COLOCACAO</t>
  </si>
  <si>
    <t>TERMINAL AEREO PARA PARA-RAIO(CAPTOR 1 PONTA)EM LATAO MACICO,3/8"X600MM,FIXACAO COM ROSCA MECANICA E ABRACADEIRA,INCLUSIVE CAPTOR.FORNECIMENTO E COLOCACAO</t>
  </si>
  <si>
    <t>QUADRO DE DISTRIBUICAO DE ENERGIA,100A,PARA DISJUNTORES TERMO-MAGNETICOS UNIPOLARES,DE SOBREPOR,COM PORTA E BARRAMENTOSDE FASE,NEUTRO E TERRA,TRIFASICO,PARA INSTALACAO DE ATE 32 DISJUNTORES COM DISPOSITIVO PARA CHAVE GERAL.FORNECIMENTO E COLOCACAO</t>
  </si>
  <si>
    <t>DISJUNTOR/INTERRUPTOR DIFERENCIAL RESIDUAL(DDR),CLASSE AC,2POLOS,INSTANTANEO,CORRENTE NOMINAL(IN)25AX240V,SENSIBILIDADE30MA/300MA.FORNECIMENTO E COLOCACAO</t>
  </si>
  <si>
    <t>DISJUNTOR/INTERRUPTOR DIFERENCIAL RESIDUAL(DDR),CLASSE AC,2POLOS,INSTANTANEO,CORRENTE NOMINAL(IN)63AX240V,SENSIBILIDADE30MA/300MA.FORNECIMENTO E COLOCACAO</t>
  </si>
  <si>
    <t>DISJUNTOR TERMOMAGNETICO,MONOPOLAR,DE 10 A 32A,3KA,MODELO DIN,TIPO C.FORNECIMENTO E COLOCACAO</t>
  </si>
  <si>
    <t>DISJUNTOR TERMOMAGNETICO,MONOPOLAR,DE 40 A 63A,3KA,MODELO DIN,TIPO C.FORNECIMENTO E COLOCACAO</t>
  </si>
  <si>
    <t>DISJUNTOR TERMOMAGNETICO,BIPOLAR,DE 10 A 32A,3KA,MODELO DIN,TIPO C.FORNECIMENTO E COLOCACAO</t>
  </si>
  <si>
    <t>DISJUNTOR TERMOMAGNETICO,BIPOLAR,DE 40 A 63A,3KA,MODELO DIN,TIPO C.FORNECIMENTO E COLOCACAO</t>
  </si>
  <si>
    <t>DISJUNTOR TERMOMAGNETICO,TRIPOLAR,DE 10 A 32A,3KA,MODELO DIN,TIPO C.FORNECIMENTO E COLOCACAO</t>
  </si>
  <si>
    <t>DISJUNTOR TERMOMAGNETICO TRIPOLAR,DE 40 A 63A,3KA,MODELO DIN,TIPO C.FORNECIMENTO E COLOCACAO</t>
  </si>
  <si>
    <t>DISJUNTOR TERMOMAGNETICO,TRIPOLAR,DE 125 A 160A,50KA,MODELOCAIXA MOLDADA,TIPO C.FORNECIMENTO E COLOCACAO</t>
  </si>
  <si>
    <t>DISPOSITIVO DE PROTECAO CONTRA SURTO (DPS),CLASSE II,1 POLO,TENSAO 175V,CORRENTES APROXIMADAS DE DESCARGA NOMINAL E MAXIMA DE 20KA E 45KA.FORNECIMENTO E COLOCACAO</t>
  </si>
  <si>
    <t>FIO DE COBRE COM ISOLAMENTO TERMOPLASTICO,ANTICHAMA,COMPREENDENDO:PREPARO,CORTE E ENFIACAO EM ELETRODUTOS,NA BITOLA DE 2,5MM2,450/750V.FORNECIMENTO E COLOCACAO</t>
  </si>
  <si>
    <t>FIO DE COBRE COM ISOLAMENTO TERMOPLASTICO,ANTICHAMA,COMPREENDENDO:PREPARO,CORTE E ENFIACAO EM ELETRODUTOS,NA BITOLA DE 4MM2,450/750V.FORNECIMENTO E COLOCACAO</t>
  </si>
  <si>
    <t>CABO DE COBRE COM ISOLACAO SOLIDA EXTRUDADA,COM BAIXA EMISSAO DE FUMACA,UNIPOLAR,1X16MM2,ISOLAMENTO 0,6/1KV,COMPREENDENDO:PREPARO,CORTE E ENFIACAO EM ELETRODUTOS.FORNECIMENTO E COLOCACAO</t>
  </si>
  <si>
    <t>CABO DE COBRE COM ISOLACAO SOLIDA EXTRUDADA,COM BAIXA EMISSAO DE FUMACA,UNIPOLAR,1X25MM2,ISOLAMENTO 0,6/1KV,COMPREENDENDO:PREPARO,CORTE E ENFIACAO EM ELETRODUTOS.FORNECIMENTO E COLOCACAO</t>
  </si>
  <si>
    <t>CABO DE COBRE COM ISOLACAO SOLIDA EXTRUDADA,COM BAIXA EMISSAO DE FUMACA,UNIPOLAR,1X35MM2,ISOLAMENTO 0,6/1KV,COMPREENDENDO:PREPARO,CORTE E ENFIACAO EM ELETRODUTOS.FORNECIMENTO E COLOCACAO</t>
  </si>
  <si>
    <t>CABO DE COBRE COM ISOLACAO SOLIDA EXTRUDADA,COM BAIXA EMISSAO DE FUMACA,UNIPOLAR,1X50MM2,ISOLAMENTO 0,6/1KV,COMPREENDENDO:PREPARO,CORTE E ENFIACAO EM ELETRODUTOS.FORNECIMENTO E COLOCACAO</t>
  </si>
  <si>
    <t>CABO SOLIDO DE COBRE ELETROLITICO NU,TEMPERA MOLE,CLASSE 2,SECAO CIRCULAR DE 10MM2.FORNECIMENTO E COLOCACAO</t>
  </si>
  <si>
    <t>CABO SOLIDO DE COBRE ELETROLITICO NU,TEMPERA MOLE,CLASSE 2,SECAO CIRCULAR DE 35MM2.FORNECIMENTO E COLOCACAO</t>
  </si>
  <si>
    <t>CABO SOLIDO DE COBRE ELETROLITICO NU,TEMPERA MOLE,CLASSE 2,SECAO CIRCULAR DE 50MM2.FORNECIMENTO E COLOCACAO</t>
  </si>
  <si>
    <t>INSTALACAO DE PONTO PARA ANTENA DE TV OU SISTEMA DE CFTV,COMPREENDENDO: 4 VARAS DE ELETRODUTO DE 3/4",CONEXOES E CAIXAS,EXCLUSIVE CABOS OU FIOS</t>
  </si>
  <si>
    <t>INSTALACAO DE CONJUNTO DE 4 PONTOS DE TELEFONE E LOGICA,COMPREENDENDO: 5 VARAS DE ELETRODUTO DE 3/4",CONEXOES E CAIXAS,EXCLUSIVE CABOS OU FIOS</t>
  </si>
  <si>
    <t>INSTALACAO DE PONTO DE CAMPAINHA DE ALTA POTENCIA,COMPREENDENDO:5 VARAS DE ELETRODUTO DE 3/4",50,00M DE FIO 1,5MM2,BOTOEIRA E CAMPAINHA PROPRIAMENTE DITA</t>
  </si>
  <si>
    <t>CONECTOR FABRICADO EM BRONZE PARA ATERRAMENTO,PARA FIXACAO DE UM OU DOIS CONDUTORES A SUPERFICIE PLANA,PARA CABOS COM BITOLAS DE 6 A 35MM2.FORNECIMENTO E COLOCACAO</t>
  </si>
  <si>
    <t>CONECTOR FABRICADO EM BRONZE PARA ATERRAMENTO,PARA FIXACAO DE UM OU DOIS CONDUTORES A SUPERFICIE PLANA,PARA CABOS COM BITOLAS DE 35 A 185MM2.FORNECIMENTO E COLOCACAO</t>
  </si>
  <si>
    <t>CAIXA DE LIGACAO DE ALUMINIO SILICIO,TIPO CONDULETES,NO FORMATO E,DIAMETRO DE 3/4".FORNECIMENTO E COLOCACAO</t>
  </si>
  <si>
    <t>CAIXA DE LIGACAO DE ALUMINIO SILICIO,TIPO CONDULETES,NO FORMATO LB,DIAMETRO DE 3/4".FORNECIMENTO E COLOCACAO</t>
  </si>
  <si>
    <t>CAIXA DE LIGACAO DE ALUMINIO SILICIO,TIPO CONDULETES,NO FORMATO LL,DIAMETRO DE 3/4".FORNECIMENTO E COLOCACAO</t>
  </si>
  <si>
    <t>CAIXA DE LIGACAO DE ALUMINIO SILICIO,TIPO CONDULETES,NO FORMATO X,DIAMETRO DE 3/4".FORNECIMENTO E COLOCACAO</t>
  </si>
  <si>
    <t>CAIXA DE LIGACAO DE ALUMINIO SILICIO,TIPO CONDULETES,NO FORMATO T,DIAMETRO DE 3/4".FORNECIMENTO E COLOCACAO</t>
  </si>
  <si>
    <t>CAIXA DE LIGACAO DE ALUMINIO SILICIO,TIPO CONDULETES,NO FORMATO T,DIAMETRO DE 1".FORNECIMENTO E COLOCACAO</t>
  </si>
  <si>
    <t>CAIXA POLIMERICA DE INSPECAO DE ATERRAMENTO COM DIAMETRO SUPERIOR DE APROXIMADAMENTE 23CM E ALTURA APROXIMADA DE 25CM,COM TAMPA.FORNECIMENTO E COLOCACAO</t>
  </si>
  <si>
    <t>CAIXA DE PASSAGEM DE SOBREPOR,EM ACO,COM TAMPA PARAFUSADA,DE40X40CM.FORNECIMENTO E COLOCACAO</t>
  </si>
  <si>
    <t>TOMADA DE PISO,SIMPLES,EM CORPO DE ALUMINIO FUNDIDO E TAMPAEM LATAO POLIDO,10A/250V.FORNECIMENTO E COLOCACAO</t>
  </si>
  <si>
    <t>INTERRUPTOR DE EMBUTIR COM 1 TECLA SIMPLES FOSFORESCENTE E PLACA.FORNECIMENTO E COLOCACAO</t>
  </si>
  <si>
    <t>TOMADA ELETRICA 2P+T,10A/250V,PADRAO BRASILEIRO,DE SOBREPOR.FORNECIMENTO E COLOCACAO</t>
  </si>
  <si>
    <t>TOMADA ELETRICA 2P+T,20A/250V,PADRAO BRASILEIRO,DE SOBREPOR.FORNECIMENTO E COLOCACAO</t>
  </si>
  <si>
    <t>TOMADA TIPO RJ45,DE SOBREPOR,COMPLETA,PARA LOGICA.FORNECIMENTO E COLOCACAO</t>
  </si>
  <si>
    <t>LAMPADA LED,BULBO,A60,9W,100/240V,BASE E-27.FORNECIMENTO E COLOCACAO</t>
  </si>
  <si>
    <t>LAMPADA LED,TUBULAR,1200MM,T8,18W,FLUXO LUMINOSO EM TORNO DE1850LM</t>
  </si>
  <si>
    <t>REGISTRO DE GAVETA,EM BRONZE,COM DIAMETRO DE 2.1/2".FORNECIMENTO E COLOCACAO</t>
  </si>
  <si>
    <t>ELETRODUTO DE FERRO GALVANIZADO,TIPO MEDIO,DIAMETRO DE 3/4",INCLUSIVE CONEXOES E EMENDAS,EXCLUSIVE ABERTURA E FECHAMENTODE RASGO.FORNECIMENTO E ASSENTAMENTO</t>
  </si>
  <si>
    <t>ELETRODUTO DE FERRO GALVANIZADO,TIPO MEDIO,DIAMETRO DE 1",INCLUSIVE CONEXOES E EMENDAS,EXCLUSIVE ABERTURA E FECHAMENTO DE RASGO.FORNECIMENTO E ASSENTAMENTO</t>
  </si>
  <si>
    <t>ELETRODUTO DE FERRO GALVANIZADO,TIPO PESADO,DIAMETRO DE 1",INCLUSIVE CONEXOES E EMENDAS,EXCLUSIVE ABERTURA E FECHAMENTODO RASGO.FORNECIMENTO E ASSENTAMENTO</t>
  </si>
  <si>
    <t>ELETRODUTO DE FERRO GALVANIZADO,TIPO PESADO,DIAMETRO DE 1.1/4",INCLUSIVE CONEXOES E EMENDAS,EXCLUSIVE ABERTURA E FECHAMETO DE RASGO.FORNECIMENTO E ASSENTAMENTO</t>
  </si>
  <si>
    <t>ELETRODUTO DE FERRO GALVANIZADO,TIPO PESADO,DIAMETRO DE 2",INCLSIVE CONEXOES E EMENDAS,EXCLUSIVE ABERTURA E FECHAMENTO DE RASGO.FORNECIMENTO E ASSENTAMENTO</t>
  </si>
  <si>
    <t>TUBO DE PVC RIGIDO DE 25MM,SOLDAVEL,INCLUSIVE CONEXOES E EMENDAS,EXCLUSIVE ABERTURA E FECHAMENTO DE RASGO.FORNECIMENTO EASSENTAMENTO</t>
  </si>
  <si>
    <t>TUBO DE PVC RIGIDO DE 32MM,SOLDAVEL,INCLUSIVE CONEXOES E EMENDAS,EXCLUSIVE ABERTURA E FECHAMENTO DE RASGO.FORNECIMENTO EASSENTAMENTO</t>
  </si>
  <si>
    <t>TUBO DE PVC RIGIDO DE 40MM,SOLDAVEL,INCLUSIVE CONEXOES E EMENDAS,EXCLUSIVE ABERTURA E FECHAMENTO DE RASGO.FORNECIMENTO EASSENTAMENTO</t>
  </si>
  <si>
    <t>TUBO DE PVC RIGIDO DE 50MM,SOLDAVEL,INCLUSIVE CONEXOES E EMENDAS,EXCLUSIVE ABERTURA E FECHAMENTO DE RASGO.FORNECIMENTO EASSENTAMENTO</t>
  </si>
  <si>
    <t>TUBO DE PVC RIGIDO DE 75MM,SOLDAVEL,INCLUSIVE CONEXOES E EMENDAS,EXCLUSIVE ABERTURA E FECHAMENTO DE RASGO.FORNECIMENTO EASSENTAMENTO</t>
  </si>
  <si>
    <t>TUBO DE PVC RIGIDO DE 100MM,SOLDAVEL,INCLUSIVE CONEXOES E EMENDAS,EXCLUSIVE ABERTURA E FECHAMENTO DE RASGO.FORNECIMENTOE ASSENTAMENTO</t>
  </si>
  <si>
    <t>TUBO DE PVC RIGIDO DE 150MM,SOLDAVEL,INCLUSIVE CONEXOES E EMENDAS,EXCLUSIVE ABERTURA E FECHAMENTO DE RASGO.FORNECIMENTOE ASSENTAMENTO</t>
  </si>
  <si>
    <t>ELETRODUTO DE PVC RIGIDO ROSQUEAVEL DE 3/4",INCLUSIVE CONEXOES E EMENDAS,EXCLUSIVE ABERTURA E FECHAMENTO DE RASGO.FORNECIMENTO E ASSENTAMENTO</t>
  </si>
  <si>
    <t>ELETRODUTO DE PVC RIGIDO ROSQUEAVEL DE 2",INCLUSIVE CONEXOESE EMENDAS,EXCLUSIVE ABERTURA E FECHAMENTO DE RASGO.FORNECIMENTO E ASSENTAMENTO</t>
  </si>
  <si>
    <t>ABERTURA E FECHAMENTO MANUAL DE RASGO EM ALVENARIA,PARA PASSAGEM DE TUBOS E DUTOS,COM DIAMETRO DE 1/2" A 1"</t>
  </si>
  <si>
    <t>ABERTURA E FECHAMENTO MANUAL DE RASGO EM ALVENARIA,PARA PASSAGEM DE TUBOS E DUTOS,COM DIAMETRO DE 1.1/4" A 2"</t>
  </si>
  <si>
    <t>ABERTURA E FECHAMENTO MANUAL DE RASGO EM ALVENARIA,PARA PASSAGEM DE TUBOS E DUTOS,COM DIAMETRO DE 2.1/2" A 4"</t>
  </si>
  <si>
    <t>LIGACAO DE AGUAS PLUVIAIS OU DOMICILIARES SERVIDAS A REDE PUBLICA,NO CASO DESTA ESTAR LOCALIZADA SOB O PASSEIO</t>
  </si>
  <si>
    <t>MADEIRAMENTO PARA COBERTURA EM QUATRO OU MAIS AGUAS EM TELHAS CERAMICAS,CONSTITUIDO DE CUMEEIRA,TERCAS,RINCOES E ESPIGOES DE 3"X4.1/2",CAIBROS DE 3"X1.1/2",RIPAS DE 1,5X4CM,TUDO EMMADEIRA SERRADA,SEM TESOURA OU PONTALETE,MEDIDO PELA AREA REAL DO MADEIRAMENTO.FORNECIMENTO E COLOCACAO</t>
  </si>
  <si>
    <t>COBERTURA EM TELHA CERAMICA PORTUGUESA OU ROMANA,EXCLUSIVE CUMEEIRA E MADEIRAMENTO MEDIDA PELA AREA REAL DE COBERTURA.FORNECIMENTO E COLOCACAO</t>
  </si>
  <si>
    <t>CUMEEIRA PARA COBERTURA EM TELHAS FRANCESAS,COLONIAIS,ROMANAOU PORTUGUESA.FORNECIMENTO E COLOCACAO</t>
  </si>
  <si>
    <t>CALHA DE GALVALUME,0,30M,EM CHAPA DE ESPESSURA APROXIMADA DE0,7MM E DESENVOLVIMENTO 0,50M.FORNECIMENTO E COLOCACAO</t>
  </si>
  <si>
    <t>IMPERMEABILIZACAO COM MANTA BASE ASFALTO MODIFICADO C/POLIMEROS,CONFORME ABNT NBR 9952,TIPO II-A OU II-B,ESP.4,0M,CONSUMO MINIMO 1,15M2/M2,APLICACAO C/CHAMA MACARICO SOBRE PRIMER ASFALTICO BASE AGUA OU SOLVENTE,CONSUMO 0,40KG/M2,INCLUSIVE ESTE,EM SUBSTRATO C/CAIMENTO DE 1%,EXCLUSIVE REGULARIZACAO,CAMADA SEPARADORA E PROTECAO MECANICA</t>
  </si>
  <si>
    <t>IMPERMEABILIZACAO DE RESERVATORIO AGUA POTAVEL,TANQUE/PISCINA EM CONCRETO,ENTERRADOS SUJEITOS A LENCOL FREATICO,SIST.CRISTALIZACAO COMPOSTO 3 PRODUTOS DE BASE MINERAL,PENETRAM EFEITO DE OSMOSE,CONS.POR M2,CIMENTO CRISTALIZANTE QUE ENDURECEEM 2MIN-1KG/M2,CIMENTO CRISTALIZANTE QUE EMDURECE 7MIN-1,6KG/M2,LIQUIDO SELADOR MINERAL,BASE SILICATO-0,7KG/M2</t>
  </si>
  <si>
    <t>IMPERMEABILIZACAO ASFALTICA (HIDRO-ASFALTO),CONSUMO DE 1,2KG/M2,EXCLUSIVE PREPARO DA SUPERFICIE E PROTECAO MECANICA</t>
  </si>
  <si>
    <t>PINTURA INTERNA OU EXTERNA COM TINTA IMPERMEAVEL EM CORES PARA APLICACAO SOBRE CONCRETO,TIJOLOS,PEDRAS OU ARGAMASSA DE SUPERFICIE POROSA,EM DUAS DEMAOS,USANDO AGUA COMO DILUENTE</t>
  </si>
  <si>
    <t>PREPARO DE MADEIRA NOVA,INCLUSIVE LIXAMENTO,LIMPEZA,UMA DEMAO DE VERNIZ ISOLANTE INCOLOR,DUAS DEMAOS DE MASSA PARA MADEIRA,LIXAMENTO E REMOCAO DE PO,E UMA DEMAO DE FUNDO SINTETICONIVELADOR</t>
  </si>
  <si>
    <t>PINTURA INTERNA OU EXTERNA SOBRE MADEIRA NOVA,COM ESMALTE SINTETICO ALQUIDICO,BRILHANTE OU ACETINADA EM DUAS DEMAOS SOBRE SUPERFICIE PREPARADA COM MATERIAL DA MESMA LINHA,CONFORMEO ITEM 17.017.0100,EXCLUSIVE ESTE PREPARO</t>
  </si>
  <si>
    <t>PINTURA INTERNA OU EXTERNA SOBRE FERRO,COM ESMALTE SINTETICOBRILHANTE OU ACETINADO APOS LIXAMENTO,LIMPEZA,DESENGORDURAMENTO,UMA DEMAO DE FUNDO ANTICORROSIVO NA COR LARANJA DE SECAGEM RAPIDA E DUAS DEMAOS DE ACABAMENTO</t>
  </si>
  <si>
    <t>PREPARO DE SUPERFICIES NOVAS,COM REVESTIMENTO LISO INTERNO OU EXTERNO,INCLUSIVE LIMPEZA,UMA DEMAO DE SELADOR ACRILICO,DUAS DEMAOS DE MASSA ACRILICA E LIXAMENTOS NECESSARIOS</t>
  </si>
  <si>
    <t>PINTURA COM TINTA LATEX SEMIBRILHANTE,FOSCA OU ACETINADA,CLASSIFICACAO PREMIUM OU STANDARD,CONFORME ABNT NBR 15079,PARAINTERIOR E EXTERIOR,BRANCA OU COLORIDA,SOBRE TIJOLO,CONCRETOLISO,CIMENTO SEM AMIANTO,E REVESTIMENTO,INCLUSIVE LIXAMENTO,UMA DEMAO DE SELADOR ACRILICO E DUAS DEMAOS DE ACABAMENTO</t>
  </si>
  <si>
    <t>MARCACAO DE QUADRA DE ESPORTE OU VAGA DE GARAGEM COM TINTA ABASE DE BORRACHA CLORADA,COM UTILIZACAO DE SELADOR E SOLVENTE PROPRIO E FITA CREPE COMO LIMITADOR DE LINHAS,MEDIDA PELAAREA REAL DE PINTURA</t>
  </si>
  <si>
    <t>PINTURA DE SINALIZACAO DE SOLO PARA EQUIPAMENTOS DE COMBATEA INCENDIO (EXTINTORES E HIDRANTES),EM QUADRADOS VERMELHOS DE (0,70X0,70)M E BORDAS AMARELAS DE 0,15M DE LARGURA,CONFORME ABNT NBR 16820</t>
  </si>
  <si>
    <t>LAVATORIO DE LOUCA BRANCA,COM COLUNA SUSPENSA,PARA PESSOAS COM NECESSIDADES ESPECIFICAS,COM MEDIDAS EM TORNO DE (45,5X35,5)CM,INCLUSIVE SIFAO EM PVC FLEXIVEL,VALVULA DE ESCOAMENTOCROMADA,RABICHO EM PVC,TORNEIRA DE FECHAMENTO AUTOMATICO DEPAREDE,ANTIVANDALISMO DE 85MM,PARA LAVATORIO E ACESSORIOS DEFIXACAO.FORNECIMENTO</t>
  </si>
  <si>
    <t>LAVATORIO DE LOUCA BRANCA TIPO MEDIO LUXO,COM LADRAO E MEDIDAS EM TORNO DE (55X45)CM,COM COLUNA,INCLUSIVE ACESSORIOS DEFIXACAO.FERRAGENS EM METAL CROMADO:SIFAO 1680 DE 1"X1.1/4",APARELHO MISTURADOR TIPO BANCA,1875 OU SIMILAR,COM AREJADOR,VALVULA DE ESCOAMENTO 1603.RABICHO CROMADO DE 1/2".FORNECIMENTO.</t>
  </si>
  <si>
    <t>CUBA DE LOUCA BRANCA,DE SOBREPOR,OVAL,EXCLUSIVE RABICHO,SIFAO,TORNEIRA E VALVULA DE ESCOAMENTO.FORNECIMENTO</t>
  </si>
  <si>
    <t>MICTORIO DE LOUCA BRANCA COM SIFAO INTEGRADO E MEDIDAS EM TORNO DE (33X28X53)CM,INCLUSIVE ACESSORIOS DE FIXACAO.FERRAGENS EM METAL CROMADO:REGISTRO DE PRESSAO 1416 DE 1/2" E TUBODE LIGACAO DE 1/2".FORNECIMENTO</t>
  </si>
  <si>
    <t>VASO SANITARIO DE LOUCA BRANCA,CONVENCIONAL,TIPO MEDIO LUXO,C/MEDIDAS EM TORNO DE (37X47X38)CM,INCL.ASSENTO PLASTICO TIPO MEDIO LUXO,BOLSA DE LIGACAO,VALVULA DE DESCARGA DE 1.1/2"C/REGISTRO INTEGRADO,SISTEMA HIDROMECANICO(ISENTA DE GOLPE DE ARIETE)COM CORPO EM LATAO,CANOPLA E BOTAO EM METAL CROMADO,TUBO DE LIGACAO E ACESSORIOS DE FIXACAO.FORNECIMENTO</t>
  </si>
  <si>
    <t>VASO SANITARIO DE LOUCA BRANCA OU BRANCO GELO,PARA PESSOAS COM NECESSIDADES ESPECIFICAS,INCLUSIVE ASSENTO ESPECIAL,BOLSADE LIGACAO E ACESSORIOS DE FIXACAO.FORNECIMENTO</t>
  </si>
  <si>
    <t>VALVULA DE FECHAMENTO AUTOMATICO,PARA MICTORIO,ACABAMENTO CROMADO.FORNECIMENTO</t>
  </si>
  <si>
    <t>SABONETEIRA EM PLASTICO ABS,PARA SABONETE LIQUIDO.FORNECIMENTO E COLOCACAO</t>
  </si>
  <si>
    <t>PORTA-TOALHA DE PAPEL EM PLASTICO ABS.FORNECIMENTO E COLOCACAO</t>
  </si>
  <si>
    <t>PORTA PAPEL HIGIENICO EM PLASTICO ABS.FORNECIMENTRO E COLOCACAO</t>
  </si>
  <si>
    <t>ASSENTO ESPECIAL PARA VASO SANITARIO PARA PESSOAS COM NECESSIDADES ESPECIFICAS.FORNECIMENTO E COLOCACAO</t>
  </si>
  <si>
    <t>DUCHINHA MANUAL,COM REGISTRO DE PRESSAO 1/2" CROMADO,RABICHOCROMADO,SUPORTE BRANCO,PISTOLA BRANCA,BUCHAS E PARAFUSOS PARA FIXACAO.FORNECIMENTO</t>
  </si>
  <si>
    <t>TORNEIRA PARA PIA OU TANQUE,1158 OU SIMILAR DE 1/2"X18CM APROXIMADAMENTE,EM METAL CROMADO.FORNECIMENTO</t>
  </si>
  <si>
    <t>TORNEIRA PARA PIA,COM AREJADOR,TUBO MOVEL,TIPO BANCA,1167 OUSIMILAR DE 1/2"X17CM APROXIMADAMENTE,EM METAL CROMADO.FORNECIMENTO</t>
  </si>
  <si>
    <t>REGISTRO DE PRESSAO,1416 DE 3/4",COM CANOPLA E VOLANTE EM METAL CROMADO.FORNECIMENTO</t>
  </si>
  <si>
    <t>GRELHA DE ACO INOX, 15X15CM,SISTEMA ROTATIVO,COM CAIXILHO.FORNECIMENTO</t>
  </si>
  <si>
    <t>CUBA DUPLA DE ACO INOXIDAVEL,MEDINDO APROXIMADAMENTE (820X340X150)MM,EM CHAPA 20.304,COM 2 VALVULAS DE ESCOAMENTO TIPO AMERICANA 1623,2 SIFOES 1680 1.1/2" X 1.1/2",EXCLUSIVE TORNEIRA.FORNECIMENTO E COLOCACAO</t>
  </si>
  <si>
    <t>BARRA DE APOIO EM ACO INOXIDAVEL AISI 304,TUBO DE 1.1/4",INCLUSIVE FIXACAO COM PARAFUSOS INOXIDAVEIS E BUCHAS PLASTICAS,COM 80CM,PARA PESSOAS COM NECESSIDADES ESPECIFICAS.FORNECIMENTO E COLOCACAO</t>
  </si>
  <si>
    <t>BARRA DE APOIO EM ACO INOXIDAVEL AISI 304,TUBO DE 1 1/4",INCLUSIVE FIXACAO COM PARAFUSOS INOXIDAVEIS E BUCHAS PLASTICAS,COM 70CM,PARA PESSOAS COM NECESSIDADES ESPECIFICAS.FORNECIMENTO E COLOCACAO</t>
  </si>
  <si>
    <t>BARRA DE APOIO(PUXADOR HORIZONTAL/VERTICAL)EM ACO INOXIDAVELAISI 304,TUBO DE 1 1/4",INCLUSIVE FIXACAO COM PARAFUSOS INOXIDAVEIS E BUCHAS PLASTICAS,COM 40CM,PARA PORTAS DE SANITARIOS,VESTIARIOS E QUARTOS ACESSIVEIS EM LOCAIS DE HOSPEDAGEM EDE SAUDE.FORNECIMENTO E INSTALACAO</t>
  </si>
  <si>
    <t>FILTRO PARA USO DOMESTICO COM CARCACA ATOXICA EM POLIPROPILENO COM 2 ELEMENTOS FILTRANTES DE CELULOSE E CARVAO ATIVADO,PARA VAZAO ATE 720L/H,CONEXAO DE 1" SEM REGISTRO.FORNECIMENTO</t>
  </si>
  <si>
    <t>APROVEITAMENTO DE AGUA DE CHUVA (AAC) P/AREA DE TELHADO ATE200M2,COMPREENDENDO O FORNECIMENTO DOS SEGUINTES EQUIPAMENTOS:-FILTRO VOLUMETRICO (VF1) AUTO-LIMPANTE,CORPO CONSTITUIDOPOLIETILENO,ENTRADAS E SAIDAS C/DIAMETRO 100MM;-CONJUNTO FLUTUANTE SUCCAO (BOIA-MANGUEIRA) MANGUEIRA 1",COMPRIMENTO 2,00M;-FREIO D'AGUA C/DIAM.100MM;-SIFAO LADRAO DIAM.SAIDA 100MM</t>
  </si>
  <si>
    <t>RESERVATORIO APOIADO PARA ARMAZENAMENTO DE AGUA POTAVEL OU PARA APROVEITAMENTO DE AGUA DA CHUVA AAC,EM FIBRA DE VIDRO OUPOLIETILENO,COM CAPACIDADE EM TORNO DE 2000L,INCLUSIVE TAMPA DE VEDACAO COM ESCOTILHA E FIXADORES,CONFORME ABNT NBR 15527,12217 E 8220.FORNECIMENTO</t>
  </si>
  <si>
    <t>RESERVATORIO PRFV POLIESTER REFORCADO FIBRA VIDRO,CAPAC.30000L,DIM.APROX.(DIAM:3,00XALT:4,26M),AGUA POTAVEL OU APROVEITAMENTO AGUA CHUVA AAC,INCL.TAMPA PRESSAO PARAFUSADA CONFORMEABNT NBR15527,12217 E 8220,FABR.OPERAREM REGIME CARGA OSTE CICLICA,CONTRA RADIACOES UVA E UVB,REFORCO RESIST.CARGA COMPRES.DIRETAMENTE COSTADO S/NECESSIDADE CONTENCAO.FORNEC.</t>
  </si>
  <si>
    <t>BEBEDOURO EM ACO INOXIDAVEL,MODELO INDUSTRIAL,COM 4 TORNEIRAS,CAPACIDADE DE RESERVATORIO DE 200L E VAZAO MINIMA DE 30L/H,CONFORME ABNT NBR 16236.FORNECIMENTO</t>
  </si>
  <si>
    <t>LUMINARIA DE EMERGENCIA DE SOBREPOR,EM PLASTICO,EQUIPADA COMBATERIA SELADA RECARREGAVEL COM 60 LAMPADAS EM LED. FORNECIMENTO E COLOCACAO</t>
  </si>
  <si>
    <t>LUMINARIA DECORATIVA,PARA ILUMINACAO PUBLICA E ESTACIONAMENTOS,COM UMA PETALA,PARA LAMPADA LED DE 50W,EQUIPADA COM CELULA FOTOELETRICA,INCLUSIVE LAMPADA.FORNECIMENTO E COLOCACAO</t>
  </si>
  <si>
    <t>ARANDELA TIPO "MEIA-LUA",VIDRO ACETINADO,COR BRANCA,EXCLUSIVE LAMPADA.FORNECIMENTO E COLOCACAO</t>
  </si>
  <si>
    <t>LUMINARIA LED TUBULAR DE SOBREPOR, 2X18W (INCLUSIVE LAMPADAS),CORPO EM CHAPA DE ACO TRATADA E PINTURA ELETROSTATICA BRANCA, REFLETOR EM ALUMINIO DE ALTO BRILHO, COM ALETAS, SEM REATOR. FORNECIMENTO E COLOCACAO</t>
  </si>
  <si>
    <t>BOMBA HIDRAULICA CENTRIFUGA,COM MOTOR ELETRICO,POTENCIA DE 3/4CV,EXCLUSIVE ACESSORIOS.FORNECIMENTO E COLOCACAO</t>
  </si>
  <si>
    <t>BOMBA HIDRAULICA CENTRIFUGA,COM MOTOR ELETRICO,POTENCIA DE 1,5CV,EXCLUSIVE ACESSORIOS.FORNECIMENTO E COLOCACAO</t>
  </si>
  <si>
    <t>CONDICIONADOR DE AR TIPO SPLIT 9000 BTU'S COMPREENDENDO 1 CONDENSADOR E 1 EVAPORADOR(VIDE INSTALACAO,ASSENTAMENTO E INTERLIGACOES FAMILIA 15.005).FORNECIMENTO</t>
  </si>
  <si>
    <t>CONDICIONADOR DE AR TIPO SPLIT 12000 BTU'S COMPREENDENDO 1 CONDENSADOR E 1 EVAPORADOR(VIDE INSTALACAO,ASSENTAMENTO E INTERLIGACOES FAMILIA 15.005).FORNECIMENTO</t>
  </si>
  <si>
    <t>CONDICIONADOR DE AR TIPO SPLIT 18000 BTU'S COMPREENDENDO 1 CONDENSADOR E 2 EVAPORADORES(VIDE INSTALACAO,ASSENTAMENTO E INTERLIGACOES FAMILIA 15.005).FORNECIMENTO</t>
  </si>
  <si>
    <t>CONDICIONADOR DE AR TIPO SPLIT 24000 BTU'S COMPREENDENDO 1 CONDENSADOR E 2 EVAPORADORES(VIDE INSTALACAO,ASSENTAMENTO E INTERLIGACOES FAMILIA 15.005).FORNECIMENTO</t>
  </si>
  <si>
    <t>CONDICIONADOR DE AR TIPO SPLIT 30000 BTU'S COMPREENDENDO 1 CONDENSADOR E 1 EVAPORADOR(VIDE INSTALACAO,ASSENTAMENTO E INTERLIGACOES FAMILIA 15.005).FORNECIMENTO</t>
  </si>
  <si>
    <t>EXTINTOR DE INCENDIO PORTATIL,COM CARGA DE AGUA-PRESSURIZADA(AP),CLASSE A,DE 10L,INCLUSIVE SUPORTE DE PAREDE,CONFORME ABNT NBR 12693.FORNECIMENTO E COLOCACAO</t>
  </si>
  <si>
    <t>EXTINTOR DE INCENDIO PORTATIL,COM CARGA DE DIOXIDO DE CARBONO (CO2),CLASSE BC,DE 6KG,INCLUSIVE SUPORTE DE PAREDE,CONFORME ABNT NBR 12693.FORNECIMENTO E COLOCACAO</t>
  </si>
  <si>
    <t>EXTINTOR DE INCENDIO PORTATIL,COM CARGA DE DIOXIDO DE CARBONO (CO2),CLASSE BC,DE 4KG,INCLUSIVE SUPORTE DE PAREDE,CONFORME ABNT NBR 12693.FORNECIMENTO E COLOCACAO</t>
  </si>
  <si>
    <t>DETECTOR TERMICO ANALOGICO COM BASE,PARA SISTEMA DE ALARME CONTRA INCENDIO.FORNECIMENTO E COLOCACAO</t>
  </si>
  <si>
    <t>SIRENE AUDIO VISUAL,PARA SISTEMA DE ALARME CONTRA INCENDIO.FORNECIMENTO E COLOCACAO</t>
  </si>
  <si>
    <t>DETECTOR DE INCENDIO,COMPOSTO DE CENTRAL DE ALARME ENDERECAVEL,PARA ATE 500 DISPOSITIVOS DIVIDIDOS EM 2 LACOS</t>
  </si>
  <si>
    <t>ACIONADOR TIPO "QUEBRE VIDRO",INCLUSIVE SENSOR DE ALARME E CHAVE EXTERNA PARA TESTE.FORNECIMENTO E COLOCACAO</t>
  </si>
  <si>
    <t>BANCA DE GRANITO CINZA CORUMBA,COM 2CM DE ESPESSURA,COM ABERTURA PARA 1 CUBA (EXCLUSIVE ESTA),SOBRE APOIOS DE ALVENARIADE MEIA VEZ E VERGA DE CONCRETO,SEM REVESTIMENTO.FORNECIMENTO E COLOCACAO</t>
  </si>
  <si>
    <t>BANCA DE GRANITO CINZA CORUMBA,COM 2CM DE ESPESSURA,COM ABERTURA PARA 2 CUBAS (EXCLUSIVE ESTAS),SOBRE APOIOS DE ALVENARIA DE MEIA VEZ E VERGA DE CONCRETO,SEM REVESTIMENTO.FORNECIMENTO E COLOCACAO</t>
  </si>
  <si>
    <t>BANCA DE GRANITO CINZA CORUMBA,COM 2CM DE ESPESSURA,COM ABERTURA PARA 3 CUBAS (EXCLUSIVE ESTAS),SOBRE APOIOS DE ALVENARIA DE MEIA VEZ E VERGA DE CONCRETO,SEM REVESTIMENTO.FORNECIMENTO E COLOCACAO</t>
  </si>
  <si>
    <t>FRONTISPICIO DE GRANITO CINZA CORUMBA,COM SECAO DE 10X2CM,INCLUSIVE REJUNTAMENTO.FORNECIMENTO E COLOCACAO</t>
  </si>
  <si>
    <t>PLACAS COLETORAS DE ENERGIA SOLAR VERTICAL,MEDINDO 1X2M,EXCLUSIVE INSTALACOES (VER ITENS 15.014.0100 A 0145) E RESERVATORIOS (VER ITENS 18.210.0010 A 0070).FORNECIMENTO</t>
  </si>
  <si>
    <t>BRACO PARA ILUMINACAO DE RUAS,EM TUBO DE ACO GALVANIZADO COMDIAMETRO DE=25,4MM,PARA FIXACAO EM POSTE OU PAREDE,PROJECAOHORIZONTAL=1000MM,PROJECAO VERTICAL=370MM.FORNECIMENTO E COLOCACAO</t>
  </si>
  <si>
    <t>PEDRA BRITADA Nº3,INCLUSIVE TRANSPORTE,PARA REGIAO METROPOLITANA DO RIO DE JANEIRO.FORNECIMENTO</t>
  </si>
  <si>
    <t>SAIBRO,INCLUSIVE TRANSPORTE.FORNECIMENTO</t>
  </si>
  <si>
    <t>ASSENTAMENTO DE POSTE RETO,DE ACO DE 3,50 ATE 6,00M,COM ENGASTAMENTO DA PARTE INFERIOR DA COLUNA DIRETAMENTE NO SOLO,EXCLUSIVE FORNECIMENTO DO POSTE</t>
  </si>
  <si>
    <t>POSTE DE ACO,RETO,CONICO CONTINUO,ALTURA DE 4,50M,SEM SAPATAESPECIFICACAO EM-CME-04 DA RIOLUZ.FORNECIMENTO</t>
  </si>
  <si>
    <t>CABO DE COBRE FLEXIVEL DE 750V,SECAO DE 2X4,0MM2,PVC/70°C.FORNECIMENTO</t>
  </si>
  <si>
    <t>CAIXA HAND-HOLE EM ALVENARIA DE TIJOLOS MACICOS DE 7X10X20CM,PADRAO RIOLUZ,COM DIMENSOES DE 0,40X0,40X0,60M,EXCLUSIVE ESCAVACAO,REATERRO E TAMPAO.FORNECIMENTO E ASSENTAMENTO</t>
  </si>
  <si>
    <t>TAMPAO DE FERRO FUNDIDO DUCTIL (NODULAR),ARTICULADO,TIPO ESPECIAL,DN 600MM,CLASSE D400,CONFORME ABNT NBR 10160,DOTADO DEFURACAO PARA FIXACAO DO ARO DE ANEL DE CONCRETO E INSTALACAO DE CONECTORES PARA ATERRAMENTO,COM INSCRICAO RIOLUZ DISCRETA,EM ALTO RELEVO,CONFORME DESENHO EM-RIOLUZ-078 DESENHO: A4-1992-PD.FORNECIMENTO</t>
  </si>
  <si>
    <t>Retirada de entulho de obra em caçamba de aço com 5m³ de capacidade, inclusive carregamento do container, transporte e descarga, exclusive tarifa de disposição final.(desonerado)</t>
  </si>
  <si>
    <t>TC 09.05.0700</t>
  </si>
  <si>
    <t>19.090.0000-1</t>
  </si>
  <si>
    <t>20.100.1000-1</t>
  </si>
  <si>
    <t>Tótem de um prisma reto de seção hexagonal (tótem lápis), encimado por um cone e pequeno cilindro. Fabricado em aço SAC 41, com espessura 3/16", com ancoragem na base. Acabamentos e comunicação visual com pintura na cor azul, letreiro luminoso composto de uma bandeira estendida dupla face e iluminação do tipo Backlight. Caixa confeccionada em aço, estrutura tipo "Metalon", de 5cm x 3cm x 3mm de espessura e cantoneiras de aço, tratada com primer anticorrosivo, fixada através de sapatas de chapa de aço galvanizado com seção de 10cm x 20cm x 0,04cm. Letreiros iluminados por 06 lâmpadas fluorescentes de 40w, equipado com fotocélula crepuscular. Lona de poliéster, impressão e confecção de backlights, na cor branca com acabamento fosco liso, com variação de temperatura, raios UV e com tratamento antifungos. Fornecimento e instalação. (desonerado)</t>
  </si>
  <si>
    <t>SC 44.05.0200</t>
  </si>
  <si>
    <t>12 MESES</t>
  </si>
  <si>
    <t>QUADRO ANALÍTICO DOS PERCENTUAIS DE BDI DESONERADO</t>
  </si>
  <si>
    <t>B.D.I. ONERADO = 22,47%</t>
  </si>
  <si>
    <t>18.210.0115-F</t>
  </si>
  <si>
    <t>11.8</t>
  </si>
  <si>
    <t>18.038.0133-0</t>
  </si>
  <si>
    <t xml:space="preserve">UN </t>
  </si>
  <si>
    <t>15.102</t>
  </si>
  <si>
    <t>15.103</t>
  </si>
  <si>
    <t>1.102</t>
  </si>
  <si>
    <t>1.103</t>
  </si>
  <si>
    <t>18.51</t>
  </si>
  <si>
    <t>18.52</t>
  </si>
  <si>
    <t>18.53</t>
  </si>
  <si>
    <t>TC 05.15.0100</t>
  </si>
  <si>
    <t xml:space="preserve">FD 05.65.0200 </t>
  </si>
  <si>
    <t>IT 25.66.0300 (B)</t>
  </si>
  <si>
    <t>Entrada de servico (PC), padrao LIGHT, para medicao trifasica entre 82,5 e 98,8Kva, quadro para instalacao de medidor tipo M-3, com disjuntor 3x250A, caixa para transformadores de corrente tipo TR-5 e caixa terminal T-5, com base fusivel de 600A, fusiveis de 500A, obras civis, fornecimento e montagem.</t>
  </si>
  <si>
    <t>ESTRUTURA TUBULAR PARA FIXAÇÃO E APOIO AS PALCAS SOLARES SOBRE OS VEICULOS NO ESTACIONAMENTO, COM TUBO GALVANIZADO DE 3" EM TODA A ESTRUTURA. FORNECIMENTO E MONTAGEM.</t>
  </si>
  <si>
    <t>REF.07/2023</t>
  </si>
  <si>
    <t>22/09/2023.</t>
  </si>
  <si>
    <t>BDI ONERADO (22,47%)</t>
  </si>
  <si>
    <t>CONSTRUÇÃO DA NOVA SEDE DA CAMARA DE VEREADORES</t>
  </si>
  <si>
    <t>VALOR UNITARIO ONERADO C BDI</t>
  </si>
  <si>
    <t>TOTAL GLOBAL:</t>
  </si>
  <si>
    <t>TOTAL:</t>
  </si>
  <si>
    <t>ANEXO II.I - PLANILHA ORÇAMENTÁRIA</t>
  </si>
  <si>
    <t>ANEXO II.II - PLANILHA DE COMPOSIÇÃO DO BDI</t>
  </si>
  <si>
    <t>ANEXO II.III - CRONOGRAMA FÍSICO FINANCEIRO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</si>
</sst>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43" formatCode="_-* #,##0.00_-;\-* #,##0.00_-;_-* &quot;-&quot;??_-;_-@_-"/>
    <numFmt numFmtId="164" formatCode="&quot;R$&quot;#,##0;[Red]\-&quot;R$&quot;#,##0"/>
    <numFmt numFmtId="165" formatCode="_(* #,##0.00_);_(* \(#,##0.00\);_(* &quot;-&quot;??_);_(@_)"/>
    <numFmt numFmtId="166" formatCode="_(* #,##0.0_);_(* \(#,##0.0\);_(* &quot;-&quot;??_);_(@_)"/>
    <numFmt numFmtId="167" formatCode="_(* #,##0.00_);_(* \(#,##0.00\);_(* \-??_);_(@_)"/>
    <numFmt numFmtId="168" formatCode="0.0000"/>
    <numFmt numFmtId="169" formatCode="&quot;R$ &quot;#,##0.00"/>
    <numFmt numFmtId="170" formatCode="0.000%"/>
    <numFmt numFmtId="171" formatCode="#,##0.0"/>
    <numFmt numFmtId="172" formatCode="&quot;Sim&quot;;&quot;Sim&quot;;&quot;Não&quot;"/>
    <numFmt numFmtId="173" formatCode="General_)"/>
    <numFmt numFmtId="174" formatCode="&quot;R$&quot;\ #,##0.00"/>
  </numFmts>
  <fonts count="66">
    <font>
      <sz val="11"/>
      <color theme="1"/>
      <name val="Calibri"/>
      <family val="2"/>
      <scheme val="minor"/>
    </font>
    <font>
      <sz val="10"/>
      <name val="Arial"/>
      <family val="2"/>
    </font>
    <font>
      <b/>
      <sz val="12"/>
      <name val="Arial"/>
      <family val="2"/>
    </font>
    <font>
      <sz val="8"/>
      <name val="Arial"/>
      <family val="2"/>
    </font>
    <font>
      <b/>
      <sz val="18"/>
      <name val="Arial"/>
      <family val="2"/>
    </font>
    <font>
      <sz val="9"/>
      <name val="Arial"/>
      <family val="2"/>
    </font>
    <font>
      <b/>
      <sz val="16"/>
      <color indexed="8"/>
      <name val="Arial"/>
      <family val="2"/>
    </font>
    <font>
      <b/>
      <sz val="9"/>
      <name val="Arial"/>
      <family val="2"/>
    </font>
    <font>
      <sz val="8"/>
      <name val="Calibri"/>
      <family val="2"/>
      <scheme val="minor"/>
    </font>
    <font>
      <b/>
      <sz val="13"/>
      <name val="Arial"/>
      <family val="2"/>
    </font>
    <font>
      <sz val="12"/>
      <name val="Arial"/>
      <family val="2"/>
    </font>
    <font>
      <b/>
      <sz val="16"/>
      <name val="Arial"/>
      <family val="2"/>
    </font>
    <font>
      <b/>
      <sz val="11"/>
      <color theme="1"/>
      <name val="Calibri"/>
      <family val="2"/>
      <scheme val="minor"/>
    </font>
    <font>
      <b/>
      <sz val="12"/>
      <color theme="1"/>
      <name val="Arial"/>
      <family val="2"/>
    </font>
    <font>
      <b/>
      <sz val="22"/>
      <name val="Arial"/>
      <family val="2"/>
    </font>
    <font>
      <b/>
      <sz val="10"/>
      <name val="Arial"/>
      <family val="2"/>
    </font>
    <font>
      <sz val="13"/>
      <name val="Arial"/>
      <family val="2"/>
    </font>
    <font>
      <sz val="14"/>
      <name val="Arial"/>
      <family val="2"/>
    </font>
    <font>
      <sz val="11"/>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Times New Roman"/>
      <family val="1"/>
    </font>
    <font>
      <sz val="11"/>
      <color rgb="FF9C6500"/>
      <name val="Calibri"/>
      <family val="2"/>
      <scheme val="minor"/>
    </font>
    <font>
      <b/>
      <sz val="14"/>
      <name val="Arial"/>
      <family val="2"/>
    </font>
    <font>
      <sz val="11"/>
      <name val="Arial"/>
      <family val="2"/>
    </font>
    <font>
      <sz val="12"/>
      <color theme="1"/>
      <name val="Arial"/>
      <family val="2"/>
    </font>
    <font>
      <sz val="8"/>
      <color theme="1"/>
      <name val="Calibri"/>
      <family val="2"/>
      <scheme val="minor"/>
    </font>
    <font>
      <sz val="10"/>
      <name val="Helvetica"/>
      <family val="2"/>
    </font>
    <font>
      <sz val="8"/>
      <color indexed="8"/>
      <name val="Calibri"/>
      <family val="2"/>
    </font>
    <font>
      <b/>
      <sz val="10"/>
      <color indexed="8"/>
      <name val="Arial"/>
      <family val="2"/>
    </font>
    <font>
      <b/>
      <sz val="11"/>
      <color rgb="FF336600"/>
      <name val="Arial"/>
      <family val="2"/>
    </font>
    <font>
      <b/>
      <sz val="24"/>
      <name val="Arial"/>
      <family val="2"/>
    </font>
    <font>
      <b/>
      <sz val="36"/>
      <name val="Arial"/>
      <family val="2"/>
    </font>
    <font>
      <sz val="10"/>
      <color indexed="8"/>
      <name val="Arial"/>
      <family val="2"/>
    </font>
    <font>
      <b/>
      <sz val="20"/>
      <name val="Arial"/>
      <family val="2"/>
    </font>
    <font>
      <sz val="22"/>
      <name val="Arial"/>
      <family val="2"/>
    </font>
    <font>
      <b/>
      <sz val="11"/>
      <name val="Arial"/>
      <family val="2"/>
    </font>
    <font>
      <b/>
      <u val="single"/>
      <sz val="10"/>
      <color theme="1"/>
      <name val="Arial"/>
      <family val="2"/>
    </font>
    <font>
      <b/>
      <u val="single"/>
      <sz val="14"/>
      <color theme="1"/>
      <name val="Arial"/>
      <family val="2"/>
    </font>
    <font>
      <sz val="10"/>
      <color theme="1"/>
      <name val="Arial"/>
      <family val="2"/>
    </font>
    <font>
      <b/>
      <sz val="10"/>
      <color theme="1"/>
      <name val="Arial"/>
      <family val="2"/>
    </font>
    <font>
      <b/>
      <sz val="11"/>
      <color theme="1"/>
      <name val="Arial"/>
      <family val="2"/>
    </font>
    <font>
      <b/>
      <u val="single"/>
      <sz val="12"/>
      <color theme="1"/>
      <name val="Arial"/>
      <family val="2"/>
    </font>
    <font>
      <sz val="12"/>
      <name val="Courier"/>
      <family val="3"/>
    </font>
    <font>
      <b/>
      <sz val="21"/>
      <name val="Arial"/>
      <family val="2"/>
    </font>
    <font>
      <sz val="21"/>
      <name val="Arial"/>
      <family val="2"/>
    </font>
    <font>
      <b/>
      <sz val="9"/>
      <color theme="1"/>
      <name val="Arial"/>
      <family val="2"/>
    </font>
    <font>
      <sz val="11"/>
      <color theme="0" tint="-0.24997000396251678"/>
      <name val="Arial"/>
      <family val="2"/>
    </font>
    <font>
      <b/>
      <sz val="11"/>
      <color theme="0" tint="-0.24997000396251678"/>
      <name val="Arial"/>
      <family val="2"/>
    </font>
    <font>
      <b/>
      <sz val="18"/>
      <color rgb="FFFF0000"/>
      <name val="Arial"/>
      <family val="2"/>
    </font>
    <font>
      <sz val="13"/>
      <color theme="0" tint="-0.1499900072813034"/>
      <name val="Arial"/>
      <family val="2"/>
    </font>
    <font>
      <b/>
      <sz val="13"/>
      <color theme="0" tint="-0.1499900072813034"/>
      <name val="Arial"/>
      <family val="2"/>
    </font>
    <font>
      <b/>
      <sz val="11"/>
      <color theme="0" tint="-0.1499900072813034"/>
      <name val="Arial"/>
      <family val="2"/>
    </font>
    <font>
      <sz val="11"/>
      <color theme="0"/>
      <name val="Calibri"/>
      <family val="2"/>
    </font>
  </fonts>
  <fills count="39">
    <fill>
      <patternFill/>
    </fill>
    <fill>
      <patternFill patternType="gray125"/>
    </fill>
    <fill>
      <patternFill patternType="solid">
        <fgColor indexed="13"/>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EB9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5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medium"/>
      <right style="thin"/>
      <top style="thin"/>
      <bottom style="medium"/>
    </border>
    <border>
      <left style="medium"/>
      <right/>
      <top/>
      <bottom/>
    </border>
    <border>
      <left style="thin"/>
      <right style="medium"/>
      <top style="thin"/>
      <bottom style="thin"/>
    </border>
    <border>
      <left style="thin"/>
      <right style="thin"/>
      <top style="thin"/>
      <bottom style="thin"/>
    </border>
    <border>
      <left style="thin"/>
      <right style="medium"/>
      <top style="thin"/>
      <bottom style="medium"/>
    </border>
    <border>
      <left style="medium"/>
      <right style="thin"/>
      <top/>
      <bottom/>
    </border>
    <border>
      <left/>
      <right style="medium"/>
      <top style="medium"/>
      <bottom style="medium"/>
    </border>
    <border>
      <left style="thin"/>
      <right/>
      <top style="thin"/>
      <bottom style="medium"/>
    </border>
    <border>
      <left/>
      <right/>
      <top style="medium"/>
      <bottom/>
    </border>
    <border>
      <left/>
      <right/>
      <top style="thin"/>
      <bottom style="thin"/>
    </border>
    <border>
      <left/>
      <right/>
      <top/>
      <bottom style="medium"/>
    </border>
    <border>
      <left style="medium"/>
      <right/>
      <top style="medium"/>
      <bottom/>
    </border>
    <border>
      <left/>
      <right style="medium"/>
      <top style="medium"/>
      <bottom/>
    </border>
    <border>
      <left/>
      <right style="medium"/>
      <top/>
      <bottom/>
    </border>
    <border>
      <left/>
      <right/>
      <top/>
      <bottom style="thin"/>
    </border>
    <border>
      <left style="medium"/>
      <right/>
      <top/>
      <bottom style="medium"/>
    </border>
    <border>
      <left/>
      <right style="medium"/>
      <top/>
      <bottom style="medium"/>
    </border>
    <border>
      <left style="thin"/>
      <right/>
      <top style="thin"/>
      <bottom style="thin"/>
    </border>
    <border>
      <left style="thin"/>
      <right style="thin"/>
      <top/>
      <bottom/>
    </border>
    <border>
      <left style="thin"/>
      <right style="thin"/>
      <top style="thin"/>
      <bottom/>
    </border>
    <border>
      <left style="medium"/>
      <right style="thin"/>
      <top style="medium"/>
      <bottom style="thin"/>
    </border>
    <border>
      <left style="thin"/>
      <right/>
      <top style="medium"/>
      <bottom style="thin"/>
    </border>
    <border>
      <left/>
      <right/>
      <top style="medium"/>
      <bottom style="thin"/>
    </border>
    <border>
      <left style="thin"/>
      <right style="thin"/>
      <top style="medium"/>
      <bottom/>
    </border>
    <border>
      <left/>
      <right style="medium"/>
      <top style="thin"/>
      <bottom style="thin"/>
    </border>
    <border>
      <left style="medium"/>
      <right/>
      <top style="thin"/>
      <bottom style="thin"/>
    </border>
    <border>
      <left style="thin"/>
      <right style="thin"/>
      <top/>
      <bottom style="thin"/>
    </border>
    <border>
      <left/>
      <right style="thin"/>
      <top style="medium"/>
      <bottom style="thin"/>
    </border>
    <border>
      <left style="medium"/>
      <right/>
      <top/>
      <bottom style="thin"/>
    </border>
    <border>
      <left style="medium"/>
      <right style="thin"/>
      <top style="thin"/>
      <bottom/>
    </border>
    <border>
      <left/>
      <right style="thin"/>
      <top/>
      <bottom/>
    </border>
    <border>
      <left style="thin"/>
      <right style="medium"/>
      <top style="medium"/>
      <bottom/>
    </border>
    <border>
      <left/>
      <right style="thin"/>
      <top style="thin"/>
      <bottom style="thin"/>
    </border>
    <border>
      <left style="thin"/>
      <right/>
      <top style="thin"/>
      <bottom/>
    </border>
    <border>
      <left style="thin"/>
      <right style="thin"/>
      <top style="medium"/>
      <bottom style="thin"/>
    </border>
    <border>
      <left style="thin"/>
      <right style="medium"/>
      <top style="medium"/>
      <bottom style="thin"/>
    </border>
    <border>
      <left style="medium"/>
      <right/>
      <top style="thin"/>
      <bottom style="medium"/>
    </border>
    <border>
      <left/>
      <right style="thin"/>
      <top style="thin"/>
      <bottom style="medium"/>
    </border>
    <border>
      <left style="thin"/>
      <right style="medium"/>
      <top style="thin"/>
      <bottom/>
    </border>
    <border>
      <left style="medium"/>
      <right/>
      <top style="medium"/>
      <bottom style="medium"/>
    </border>
    <border>
      <left/>
      <right/>
      <top style="medium"/>
      <bottom style="medium"/>
    </border>
    <border>
      <left style="thin"/>
      <right/>
      <top style="medium"/>
      <bottom/>
    </border>
    <border>
      <left/>
      <right style="thin"/>
      <top style="medium"/>
      <bottom/>
    </border>
    <border>
      <left style="medium"/>
      <right/>
      <top style="medium"/>
      <bottom style="thin"/>
    </border>
    <border>
      <left/>
      <right style="medium"/>
      <top style="medium"/>
      <bottom style="thin"/>
    </border>
    <border>
      <left style="medium"/>
      <right style="thin"/>
      <top style="medium"/>
      <bottom/>
    </border>
    <border>
      <left style="medium"/>
      <right style="thin"/>
      <top/>
      <bottom style="thin"/>
    </border>
    <border>
      <left style="thin"/>
      <right/>
      <top/>
      <bottom/>
    </border>
  </borders>
  <cellStyleXfs count="37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6" fillId="2" borderId="0">
      <alignment/>
      <protection/>
    </xf>
    <xf numFmtId="167" fontId="1" fillId="0" borderId="0" applyFill="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4" fontId="1" fillId="0" borderId="0" applyFont="0" applyFill="0" applyBorder="0" applyAlignment="0" applyProtection="0"/>
    <xf numFmtId="167" fontId="1" fillId="0" borderId="0" applyFill="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0" borderId="8" applyNumberFormat="0" applyFill="0" applyAlignment="0" applyProtection="0"/>
    <xf numFmtId="0" fontId="32"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0" fillId="0" borderId="0">
      <alignment/>
      <protection/>
    </xf>
    <xf numFmtId="0" fontId="0" fillId="32" borderId="9" applyNumberFormat="0" applyFont="0" applyAlignment="0" applyProtection="0"/>
    <xf numFmtId="9" fontId="1" fillId="0" borderId="0" applyFill="0" applyBorder="0" applyAlignment="0" applyProtection="0"/>
    <xf numFmtId="4" fontId="33" fillId="0" borderId="0">
      <alignment horizontal="left" vertical="top" wrapText="1"/>
      <protection/>
    </xf>
    <xf numFmtId="165" fontId="1" fillId="0" borderId="0" applyFont="0" applyFill="0" applyBorder="0" applyAlignment="0" applyProtection="0"/>
    <xf numFmtId="0" fontId="34" fillId="33"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167" fontId="1" fillId="0" borderId="0" applyFill="0" applyAlignment="0" applyProtection="0"/>
    <xf numFmtId="165" fontId="1" fillId="0" borderId="0" applyFont="0" applyFill="0" applyBorder="0" applyAlignment="0" applyProtection="0"/>
    <xf numFmtId="167" fontId="1" fillId="0" borderId="0" applyFill="0" applyAlignment="0" applyProtection="0"/>
    <xf numFmtId="0" fontId="0" fillId="32" borderId="9" applyNumberFormat="0" applyFont="0" applyAlignment="0" applyProtection="0"/>
    <xf numFmtId="0" fontId="0" fillId="13" borderId="0" applyNumberFormat="0" applyBorder="0" applyAlignment="0" applyProtection="0"/>
    <xf numFmtId="0" fontId="0" fillId="10" borderId="0" applyNumberFormat="0" applyBorder="0" applyAlignment="0" applyProtection="0"/>
    <xf numFmtId="165" fontId="1" fillId="0" borderId="0" applyFont="0" applyFill="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44" fontId="1"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32" borderId="9" applyNumberFormat="0" applyFont="0" applyAlignment="0" applyProtection="0"/>
    <xf numFmtId="0" fontId="0" fillId="13"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32" borderId="9" applyNumberFormat="0" applyFont="0" applyAlignment="0" applyProtection="0"/>
    <xf numFmtId="0" fontId="0" fillId="13"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32" borderId="9" applyNumberFormat="0" applyFont="0" applyAlignment="0" applyProtection="0"/>
    <xf numFmtId="0" fontId="0" fillId="13"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32" borderId="9" applyNumberFormat="0" applyFont="0" applyAlignment="0" applyProtection="0"/>
    <xf numFmtId="0" fontId="0" fillId="13"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32" borderId="9" applyNumberFormat="0" applyFont="0" applyAlignment="0" applyProtection="0"/>
    <xf numFmtId="0" fontId="0" fillId="13"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43" fontId="0" fillId="0" borderId="0" applyFont="0" applyFill="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32" borderId="9" applyNumberFormat="0" applyFont="0" applyAlignment="0" applyProtection="0"/>
    <xf numFmtId="0" fontId="0"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67" fontId="1" fillId="0" borderId="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44" fontId="1" fillId="0" borderId="0" applyFont="0" applyFill="0" applyBorder="0" applyAlignment="0" applyProtection="0"/>
    <xf numFmtId="0" fontId="38" fillId="0" borderId="0">
      <alignment/>
      <protection/>
    </xf>
    <xf numFmtId="0" fontId="3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9" fontId="40"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41" fillId="0" borderId="0" applyFont="0" applyFill="0" applyBorder="0" applyAlignment="0" applyProtection="0"/>
    <xf numFmtId="172" fontId="1" fillId="0" borderId="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0" fontId="42" fillId="2" borderId="0">
      <alignment/>
      <protection/>
    </xf>
    <xf numFmtId="165" fontId="1" fillId="0" borderId="0" applyFont="0" applyFill="0" applyBorder="0" applyAlignment="0" applyProtection="0"/>
    <xf numFmtId="165"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ill="0" applyAlignment="0" applyProtection="0"/>
    <xf numFmtId="165" fontId="40" fillId="0" borderId="0" applyFont="0" applyFill="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38" fillId="0" borderId="0">
      <alignment/>
      <protection/>
    </xf>
    <xf numFmtId="0" fontId="45" fillId="0" borderId="0">
      <alignment/>
      <protection/>
    </xf>
    <xf numFmtId="0" fontId="1" fillId="0" borderId="0">
      <alignment/>
      <protection/>
    </xf>
    <xf numFmtId="0" fontId="1" fillId="0" borderId="0">
      <alignment/>
      <protection/>
    </xf>
    <xf numFmtId="0" fontId="38" fillId="0" borderId="0">
      <alignment/>
      <protection/>
    </xf>
    <xf numFmtId="0" fontId="0" fillId="0" borderId="0">
      <alignment/>
      <protection/>
    </xf>
    <xf numFmtId="0" fontId="0" fillId="32" borderId="9" applyNumberFormat="0" applyFont="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0" fontId="0" fillId="32" borderId="9" applyNumberFormat="0" applyFont="0" applyAlignment="0" applyProtection="0"/>
    <xf numFmtId="0" fontId="1" fillId="0" borderId="0">
      <alignment/>
      <protection/>
    </xf>
    <xf numFmtId="0" fontId="34" fillId="33" borderId="0" applyNumberFormat="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55" fillId="0" borderId="0">
      <alignment/>
      <protection/>
    </xf>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0" fontId="1" fillId="0" borderId="0">
      <alignment/>
      <protection/>
    </xf>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453">
    <xf numFmtId="0" fontId="0" fillId="0" borderId="0" xfId="0"/>
    <xf numFmtId="0" fontId="1" fillId="0" borderId="0" xfId="0" applyFont="1"/>
    <xf numFmtId="0" fontId="17" fillId="0" borderId="10" xfId="0" applyFont="1" applyBorder="1" applyAlignment="1">
      <alignment horizontal="center"/>
    </xf>
    <xf numFmtId="0" fontId="17" fillId="0" borderId="11" xfId="0" applyFont="1" applyBorder="1" applyAlignment="1">
      <alignment horizontal="center"/>
    </xf>
    <xf numFmtId="0" fontId="10" fillId="0" borderId="0" xfId="0" applyFont="1"/>
    <xf numFmtId="0" fontId="36" fillId="0" borderId="0" xfId="0" applyFont="1"/>
    <xf numFmtId="0" fontId="18" fillId="0" borderId="0" xfId="0" applyFont="1"/>
    <xf numFmtId="0" fontId="2" fillId="0" borderId="0" xfId="0" applyFont="1" applyBorder="1" applyAlignment="1">
      <alignment vertical="center"/>
    </xf>
    <xf numFmtId="0" fontId="1" fillId="0" borderId="0" xfId="0" applyFont="1" applyBorder="1"/>
    <xf numFmtId="0" fontId="17" fillId="0" borderId="0" xfId="0" applyFont="1"/>
    <xf numFmtId="0" fontId="1" fillId="0" borderId="0" xfId="0" applyFont="1" applyFill="1"/>
    <xf numFmtId="0" fontId="1" fillId="0" borderId="0" xfId="0" applyFont="1" applyFill="1" applyBorder="1"/>
    <xf numFmtId="0" fontId="15" fillId="0" borderId="0" xfId="0" applyFont="1"/>
    <xf numFmtId="0" fontId="17" fillId="0" borderId="0" xfId="0" applyFont="1" applyBorder="1"/>
    <xf numFmtId="0" fontId="2" fillId="0" borderId="12" xfId="0" applyFont="1" applyBorder="1" applyAlignment="1">
      <alignment vertical="center"/>
    </xf>
    <xf numFmtId="0" fontId="1" fillId="0" borderId="0" xfId="0" applyFont="1" applyFill="1" applyAlignment="1">
      <alignment horizontal="center" vertical="center"/>
    </xf>
    <xf numFmtId="0" fontId="18" fillId="34" borderId="0" xfId="0" applyFont="1" applyFill="1" applyAlignment="1">
      <alignment vertical="center"/>
    </xf>
    <xf numFmtId="10" fontId="47" fillId="0" borderId="13" xfId="0" applyNumberFormat="1" applyFont="1" applyBorder="1" applyAlignment="1">
      <alignment horizontal="center" vertical="center"/>
    </xf>
    <xf numFmtId="4" fontId="47" fillId="0" borderId="14" xfId="0" applyNumberFormat="1" applyFont="1" applyBorder="1" applyAlignment="1">
      <alignment horizontal="center" vertical="center"/>
    </xf>
    <xf numFmtId="4" fontId="47" fillId="0" borderId="13" xfId="0" applyNumberFormat="1" applyFont="1" applyBorder="1" applyAlignment="1">
      <alignment horizontal="center" vertical="center"/>
    </xf>
    <xf numFmtId="10" fontId="47" fillId="0" borderId="15" xfId="0" applyNumberFormat="1" applyFont="1" applyBorder="1" applyAlignment="1">
      <alignment horizontal="center" vertical="center"/>
    </xf>
    <xf numFmtId="0" fontId="36" fillId="0" borderId="0" xfId="0" applyFont="1" applyFill="1"/>
    <xf numFmtId="0" fontId="36" fillId="0" borderId="0" xfId="0" applyFont="1" applyAlignment="1">
      <alignment horizontal="left" vertical="center"/>
    </xf>
    <xf numFmtId="0" fontId="9" fillId="0" borderId="0" xfId="0" applyFont="1" applyFill="1" applyBorder="1" applyAlignment="1">
      <alignment horizontal="center" vertical="center"/>
    </xf>
    <xf numFmtId="44" fontId="9" fillId="0" borderId="0" xfId="31" applyFont="1" applyFill="1" applyBorder="1" applyAlignment="1">
      <alignment horizontal="center" vertical="center"/>
    </xf>
    <xf numFmtId="49" fontId="2" fillId="35" borderId="16" xfId="0" applyNumberFormat="1" applyFont="1" applyFill="1" applyBorder="1" applyAlignment="1">
      <alignment horizontal="center" vertical="center"/>
    </xf>
    <xf numFmtId="0" fontId="37" fillId="0" borderId="0" xfId="0" applyFont="1" applyFill="1" applyBorder="1" applyAlignment="1">
      <alignment horizontal="left" vertical="center"/>
    </xf>
    <xf numFmtId="0" fontId="17" fillId="0" borderId="17" xfId="0" applyFont="1" applyBorder="1"/>
    <xf numFmtId="0" fontId="37" fillId="0" borderId="0" xfId="0" applyFont="1" applyFill="1" applyBorder="1" applyAlignment="1">
      <alignment horizontal="center" vertical="center"/>
    </xf>
    <xf numFmtId="0" fontId="36" fillId="0" borderId="14" xfId="0" applyFont="1" applyBorder="1" applyAlignment="1">
      <alignment horizontal="center" vertical="center"/>
    </xf>
    <xf numFmtId="43" fontId="48" fillId="34" borderId="14" xfId="26" applyFont="1" applyFill="1" applyBorder="1" applyAlignment="1">
      <alignment horizontal="center" vertical="center"/>
    </xf>
    <xf numFmtId="0" fontId="48" fillId="34" borderId="14" xfId="0" applyFont="1" applyFill="1" applyBorder="1" applyAlignment="1">
      <alignment horizontal="left" vertical="center" wrapText="1"/>
    </xf>
    <xf numFmtId="0" fontId="48" fillId="34" borderId="14" xfId="0" applyFont="1" applyFill="1" applyBorder="1" applyAlignment="1">
      <alignment horizontal="center" vertical="center"/>
    </xf>
    <xf numFmtId="0" fontId="36" fillId="0" borderId="14" xfId="0" applyFont="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Font="1" applyAlignment="1">
      <alignment horizontal="left" vertical="center" wrapText="1"/>
    </xf>
    <xf numFmtId="0" fontId="48" fillId="0" borderId="14" xfId="0" applyFont="1" applyFill="1" applyBorder="1" applyAlignment="1">
      <alignment horizontal="center" vertical="center"/>
    </xf>
    <xf numFmtId="0" fontId="36" fillId="0" borderId="0" xfId="0" applyFont="1" applyAlignment="1">
      <alignment horizontal="center" vertical="center"/>
    </xf>
    <xf numFmtId="0" fontId="18" fillId="0" borderId="0" xfId="0" applyFont="1" applyBorder="1"/>
    <xf numFmtId="168" fontId="18" fillId="0" borderId="0" xfId="0" applyNumberFormat="1" applyFont="1"/>
    <xf numFmtId="49" fontId="2" fillId="35" borderId="14" xfId="0" applyNumberFormat="1" applyFont="1" applyFill="1" applyBorder="1" applyAlignment="1">
      <alignment horizontal="center" vertical="center"/>
    </xf>
    <xf numFmtId="0" fontId="2" fillId="35" borderId="14" xfId="0" applyFont="1" applyFill="1" applyBorder="1" applyAlignment="1">
      <alignment horizontal="center" vertical="center"/>
    </xf>
    <xf numFmtId="9" fontId="2" fillId="35" borderId="14" xfId="25" applyFont="1" applyFill="1" applyBorder="1" applyAlignment="1">
      <alignment horizontal="center" vertical="center"/>
    </xf>
    <xf numFmtId="170" fontId="10" fillId="0" borderId="14" xfId="25" applyNumberFormat="1" applyFont="1" applyFill="1" applyBorder="1" applyAlignment="1">
      <alignment horizontal="center" vertical="center" wrapText="1"/>
    </xf>
    <xf numFmtId="170" fontId="10" fillId="0" borderId="14" xfId="26" applyNumberFormat="1" applyFont="1" applyFill="1" applyBorder="1" applyAlignment="1">
      <alignment horizontal="center" vertical="center" wrapText="1"/>
    </xf>
    <xf numFmtId="170" fontId="10" fillId="21" borderId="14" xfId="25" applyNumberFormat="1" applyFont="1" applyFill="1" applyBorder="1" applyAlignment="1">
      <alignment horizontal="center" vertical="center" wrapText="1"/>
    </xf>
    <xf numFmtId="170" fontId="10" fillId="21" borderId="14" xfId="26" applyNumberFormat="1" applyFont="1" applyFill="1" applyBorder="1" applyAlignment="1">
      <alignment horizontal="center" vertical="center" wrapText="1"/>
    </xf>
    <xf numFmtId="49" fontId="56" fillId="34" borderId="10" xfId="26" applyNumberFormat="1" applyFont="1" applyFill="1" applyBorder="1" applyAlignment="1">
      <alignment horizontal="center" vertical="center"/>
    </xf>
    <xf numFmtId="49" fontId="56" fillId="0" borderId="10" xfId="26" applyNumberFormat="1" applyFont="1" applyBorder="1" applyAlignment="1">
      <alignment horizontal="center"/>
    </xf>
    <xf numFmtId="170" fontId="14" fillId="34" borderId="13" xfId="0" applyNumberFormat="1" applyFont="1" applyFill="1" applyBorder="1" applyAlignment="1">
      <alignment horizontal="center" vertical="center"/>
    </xf>
    <xf numFmtId="170" fontId="14" fillId="0" borderId="13" xfId="0" applyNumberFormat="1" applyFont="1" applyBorder="1" applyAlignment="1">
      <alignment horizontal="center" vertical="center"/>
    </xf>
    <xf numFmtId="0" fontId="48" fillId="0" borderId="0" xfId="0" applyFont="1" applyFill="1" applyAlignment="1">
      <alignment horizontal="left" vertical="center"/>
    </xf>
    <xf numFmtId="0" fontId="36" fillId="0" borderId="0" xfId="0" applyFont="1" applyFill="1" applyAlignment="1">
      <alignment horizontal="left" vertical="center"/>
    </xf>
    <xf numFmtId="0" fontId="48" fillId="34" borderId="0" xfId="0" applyFont="1" applyFill="1" applyAlignment="1">
      <alignment horizontal="left" vertical="center"/>
    </xf>
    <xf numFmtId="0" fontId="48" fillId="0" borderId="0" xfId="0" applyFont="1" applyAlignment="1">
      <alignment horizontal="left" vertical="center"/>
    </xf>
    <xf numFmtId="49" fontId="36" fillId="0" borderId="0" xfId="0" applyNumberFormat="1" applyFont="1" applyAlignment="1">
      <alignment horizontal="center" vertical="center"/>
    </xf>
    <xf numFmtId="0" fontId="36" fillId="0" borderId="0" xfId="0" applyFont="1" applyBorder="1" applyAlignment="1">
      <alignment horizontal="left" vertical="center"/>
    </xf>
    <xf numFmtId="0" fontId="36" fillId="36" borderId="0" xfId="0" applyFont="1" applyFill="1" applyAlignment="1">
      <alignment horizontal="center" vertical="center"/>
    </xf>
    <xf numFmtId="49" fontId="48" fillId="0" borderId="14" xfId="0" applyNumberFormat="1" applyFont="1" applyFill="1" applyBorder="1" applyAlignment="1">
      <alignment horizontal="left" vertical="center" wrapText="1"/>
    </xf>
    <xf numFmtId="10" fontId="47" fillId="0" borderId="18" xfId="0" applyNumberFormat="1" applyFont="1" applyBorder="1" applyAlignment="1">
      <alignment horizontal="center" vertical="center"/>
    </xf>
    <xf numFmtId="43" fontId="2" fillId="35" borderId="14" xfId="26" applyFont="1" applyFill="1" applyBorder="1" applyAlignment="1">
      <alignment horizontal="center" vertical="center" wrapText="1"/>
    </xf>
    <xf numFmtId="44" fontId="2" fillId="35" borderId="14" xfId="27" applyFont="1" applyFill="1" applyBorder="1" applyAlignment="1">
      <alignment horizontal="center" vertical="center" wrapText="1"/>
    </xf>
    <xf numFmtId="0" fontId="2" fillId="35" borderId="14" xfId="0" applyFont="1" applyFill="1" applyBorder="1" applyAlignment="1">
      <alignment horizontal="center" vertical="center" wrapText="1"/>
    </xf>
    <xf numFmtId="44" fontId="37" fillId="0" borderId="14" xfId="27" applyFont="1" applyBorder="1" applyAlignment="1">
      <alignment horizontal="center" vertical="center"/>
    </xf>
    <xf numFmtId="43" fontId="37" fillId="0" borderId="14" xfId="26" applyFont="1" applyBorder="1" applyAlignment="1">
      <alignment horizontal="center" vertical="center"/>
    </xf>
    <xf numFmtId="9" fontId="37" fillId="0" borderId="14" xfId="25" applyFont="1" applyBorder="1" applyAlignment="1">
      <alignment horizontal="center" vertical="center"/>
    </xf>
    <xf numFmtId="49" fontId="37" fillId="0" borderId="14" xfId="0" applyNumberFormat="1" applyFont="1" applyBorder="1" applyAlignment="1">
      <alignment horizontal="center" vertical="center"/>
    </xf>
    <xf numFmtId="43" fontId="0" fillId="0" borderId="0" xfId="26" applyFont="1"/>
    <xf numFmtId="49" fontId="18" fillId="0" borderId="14" xfId="0" applyNumberFormat="1" applyFont="1" applyBorder="1" applyAlignment="1">
      <alignment horizontal="center" vertical="center" wrapText="1"/>
    </xf>
    <xf numFmtId="0" fontId="0" fillId="0" borderId="0" xfId="0" applyFont="1"/>
    <xf numFmtId="165" fontId="1" fillId="36" borderId="0" xfId="21" applyFont="1" applyFill="1" applyBorder="1"/>
    <xf numFmtId="43" fontId="36" fillId="0" borderId="0" xfId="0" applyNumberFormat="1" applyFont="1" applyFill="1" applyAlignment="1">
      <alignment horizontal="left" vertical="center"/>
    </xf>
    <xf numFmtId="0" fontId="17" fillId="0" borderId="0" xfId="0" applyFont="1" applyBorder="1" applyAlignment="1">
      <alignment horizontal="center"/>
    </xf>
    <xf numFmtId="0" fontId="2" fillId="36" borderId="19"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center" vertical="center"/>
    </xf>
    <xf numFmtId="0" fontId="17" fillId="36" borderId="0" xfId="0" applyFont="1" applyFill="1" applyBorder="1"/>
    <xf numFmtId="0" fontId="35" fillId="36" borderId="20" xfId="0" applyFont="1" applyFill="1" applyBorder="1" applyAlignment="1">
      <alignment horizontal="center" vertical="center"/>
    </xf>
    <xf numFmtId="0" fontId="35" fillId="36" borderId="0" xfId="0" applyFont="1" applyFill="1" applyBorder="1" applyAlignment="1">
      <alignment horizontal="left" vertical="center"/>
    </xf>
    <xf numFmtId="0" fontId="35" fillId="36" borderId="21" xfId="0" applyFont="1" applyFill="1" applyBorder="1" applyAlignment="1">
      <alignment horizontal="center" vertical="center"/>
    </xf>
    <xf numFmtId="0" fontId="35" fillId="36" borderId="21" xfId="0" applyFont="1" applyFill="1" applyBorder="1" applyAlignment="1">
      <alignment vertical="center"/>
    </xf>
    <xf numFmtId="0" fontId="1" fillId="36" borderId="22" xfId="20" applyFont="1" applyFill="1" applyBorder="1">
      <alignment/>
      <protection/>
    </xf>
    <xf numFmtId="0" fontId="3" fillId="36" borderId="19" xfId="20" applyFont="1" applyFill="1" applyBorder="1" applyAlignment="1">
      <alignment horizontal="center"/>
      <protection/>
    </xf>
    <xf numFmtId="0" fontId="1" fillId="36" borderId="19" xfId="20" applyFont="1" applyFill="1" applyBorder="1">
      <alignment/>
      <protection/>
    </xf>
    <xf numFmtId="165" fontId="1" fillId="36" borderId="19" xfId="21" applyFont="1" applyFill="1" applyBorder="1"/>
    <xf numFmtId="0" fontId="1" fillId="36" borderId="23" xfId="20" applyFont="1" applyFill="1" applyBorder="1">
      <alignment/>
      <protection/>
    </xf>
    <xf numFmtId="0" fontId="36" fillId="36" borderId="12" xfId="0" applyFont="1" applyFill="1" applyBorder="1"/>
    <xf numFmtId="0" fontId="36" fillId="36" borderId="0" xfId="0" applyFont="1" applyFill="1" applyBorder="1"/>
    <xf numFmtId="0" fontId="4" fillId="36" borderId="0" xfId="0" applyFont="1" applyFill="1" applyBorder="1" applyAlignment="1">
      <alignment vertical="center"/>
    </xf>
    <xf numFmtId="0" fontId="4" fillId="36" borderId="24" xfId="0" applyFont="1" applyFill="1" applyBorder="1" applyAlignment="1">
      <alignment vertical="center"/>
    </xf>
    <xf numFmtId="0" fontId="1" fillId="36" borderId="12" xfId="20" applyFont="1" applyFill="1" applyBorder="1">
      <alignment/>
      <protection/>
    </xf>
    <xf numFmtId="0" fontId="3" fillId="36" borderId="0" xfId="20" applyFont="1" applyFill="1" applyBorder="1" applyAlignment="1">
      <alignment horizontal="center"/>
      <protection/>
    </xf>
    <xf numFmtId="0" fontId="1" fillId="36" borderId="0" xfId="20" applyFont="1" applyFill="1" applyBorder="1">
      <alignment/>
      <protection/>
    </xf>
    <xf numFmtId="0" fontId="1" fillId="36" borderId="24" xfId="20" applyFont="1" applyFill="1" applyBorder="1">
      <alignment/>
      <protection/>
    </xf>
    <xf numFmtId="0" fontId="2" fillId="36" borderId="25" xfId="0" applyFont="1" applyFill="1" applyBorder="1" applyAlignment="1">
      <alignment horizontal="right" vertical="center"/>
    </xf>
    <xf numFmtId="0" fontId="2" fillId="36" borderId="25" xfId="0" applyFont="1" applyFill="1" applyBorder="1" applyAlignment="1">
      <alignment horizontal="left" vertical="center"/>
    </xf>
    <xf numFmtId="0" fontId="2" fillId="36" borderId="0" xfId="0" applyFont="1" applyFill="1" applyBorder="1" applyAlignment="1">
      <alignment horizontal="right" vertical="center"/>
    </xf>
    <xf numFmtId="0" fontId="2" fillId="36" borderId="0" xfId="0" applyFont="1" applyFill="1" applyBorder="1" applyAlignment="1">
      <alignment horizontal="left" vertical="center"/>
    </xf>
    <xf numFmtId="0" fontId="36" fillId="36" borderId="0" xfId="0" applyFont="1" applyFill="1" applyBorder="1" applyAlignment="1">
      <alignment horizontal="center"/>
    </xf>
    <xf numFmtId="0" fontId="2" fillId="36" borderId="0" xfId="20" applyFont="1" applyFill="1" applyBorder="1" applyAlignment="1">
      <alignment horizontal="center"/>
      <protection/>
    </xf>
    <xf numFmtId="0" fontId="2" fillId="36" borderId="0" xfId="20" applyFont="1" applyFill="1" applyBorder="1" applyAlignment="1">
      <alignment/>
      <protection/>
    </xf>
    <xf numFmtId="0" fontId="1" fillId="36" borderId="24" xfId="20" applyFont="1" applyFill="1" applyBorder="1" applyAlignment="1">
      <alignment vertical="center"/>
      <protection/>
    </xf>
    <xf numFmtId="0" fontId="2" fillId="36" borderId="0" xfId="20" applyFont="1" applyFill="1" applyBorder="1" applyAlignment="1">
      <alignment horizontal="center" vertical="top"/>
      <protection/>
    </xf>
    <xf numFmtId="0" fontId="2" fillId="36" borderId="0" xfId="20" applyFont="1" applyFill="1" applyBorder="1" applyAlignment="1">
      <alignment vertical="top"/>
      <protection/>
    </xf>
    <xf numFmtId="0" fontId="1" fillId="36" borderId="24" xfId="20" applyFont="1" applyFill="1" applyBorder="1" applyAlignment="1">
      <alignment horizontal="left"/>
      <protection/>
    </xf>
    <xf numFmtId="0" fontId="5" fillId="36" borderId="12" xfId="20" applyFont="1" applyFill="1" applyBorder="1">
      <alignment/>
      <protection/>
    </xf>
    <xf numFmtId="0" fontId="5" fillId="36" borderId="0" xfId="20" applyFont="1" applyFill="1" applyBorder="1">
      <alignment/>
      <protection/>
    </xf>
    <xf numFmtId="165" fontId="5" fillId="36" borderId="0" xfId="21" applyFont="1" applyFill="1" applyBorder="1"/>
    <xf numFmtId="166" fontId="5" fillId="36" borderId="0" xfId="21" applyNumberFormat="1" applyFont="1" applyFill="1" applyBorder="1" applyAlignment="1">
      <alignment horizontal="right"/>
    </xf>
    <xf numFmtId="0" fontId="5" fillId="36" borderId="24" xfId="20" applyFont="1" applyFill="1" applyBorder="1">
      <alignment/>
      <protection/>
    </xf>
    <xf numFmtId="0" fontId="5" fillId="36" borderId="26" xfId="20" applyFont="1" applyFill="1" applyBorder="1">
      <alignment/>
      <protection/>
    </xf>
    <xf numFmtId="0" fontId="7" fillId="36" borderId="21" xfId="20" applyFont="1" applyFill="1" applyBorder="1" applyAlignment="1">
      <alignment horizontal="center"/>
      <protection/>
    </xf>
    <xf numFmtId="0" fontId="5" fillId="36" borderId="21" xfId="20" applyFont="1" applyFill="1" applyBorder="1">
      <alignment/>
      <protection/>
    </xf>
    <xf numFmtId="0" fontId="7" fillId="36" borderId="21" xfId="20" applyFont="1" applyFill="1" applyBorder="1">
      <alignment/>
      <protection/>
    </xf>
    <xf numFmtId="0" fontId="1" fillId="36" borderId="21" xfId="0" applyFont="1" applyFill="1" applyBorder="1" applyAlignment="1">
      <alignment horizontal="center"/>
    </xf>
    <xf numFmtId="165" fontId="5" fillId="36" borderId="21" xfId="21" applyFont="1" applyFill="1" applyBorder="1"/>
    <xf numFmtId="166" fontId="5" fillId="36" borderId="21" xfId="21" applyNumberFormat="1" applyFont="1" applyFill="1" applyBorder="1" applyAlignment="1">
      <alignment horizontal="right"/>
    </xf>
    <xf numFmtId="0" fontId="5" fillId="36" borderId="27" xfId="20" applyFont="1" applyFill="1" applyBorder="1">
      <alignment/>
      <protection/>
    </xf>
    <xf numFmtId="0" fontId="18" fillId="36" borderId="12" xfId="0" applyFont="1" applyFill="1" applyBorder="1"/>
    <xf numFmtId="0" fontId="18" fillId="36" borderId="0" xfId="0" applyFont="1" applyFill="1" applyBorder="1"/>
    <xf numFmtId="0" fontId="18" fillId="36" borderId="24" xfId="0" applyFont="1" applyFill="1" applyBorder="1"/>
    <xf numFmtId="0" fontId="11" fillId="36" borderId="25" xfId="0" applyFont="1" applyFill="1" applyBorder="1" applyAlignment="1">
      <alignment horizontal="right" vertical="center"/>
    </xf>
    <xf numFmtId="0" fontId="11" fillId="36" borderId="25" xfId="0" applyFont="1" applyFill="1" applyBorder="1" applyAlignment="1">
      <alignment horizontal="left" vertical="center"/>
    </xf>
    <xf numFmtId="9" fontId="11" fillId="36" borderId="25" xfId="0" applyNumberFormat="1" applyFont="1" applyFill="1" applyBorder="1" applyAlignment="1">
      <alignment horizontal="left" vertical="center"/>
    </xf>
    <xf numFmtId="0" fontId="11" fillId="36" borderId="0" xfId="0" applyFont="1" applyFill="1" applyBorder="1" applyAlignment="1">
      <alignment horizontal="right" vertical="center"/>
    </xf>
    <xf numFmtId="0" fontId="11" fillId="36" borderId="0" xfId="0" applyFont="1" applyFill="1" applyBorder="1" applyAlignment="1">
      <alignment horizontal="left" vertical="center"/>
    </xf>
    <xf numFmtId="9" fontId="11" fillId="36" borderId="0" xfId="0" applyNumberFormat="1" applyFont="1" applyFill="1" applyBorder="1" applyAlignment="1">
      <alignment horizontal="left" vertical="center"/>
    </xf>
    <xf numFmtId="0" fontId="13" fillId="36" borderId="0" xfId="0" applyFont="1" applyFill="1" applyBorder="1" applyAlignment="1">
      <alignment horizontal="left"/>
    </xf>
    <xf numFmtId="0" fontId="49" fillId="36" borderId="12" xfId="0" applyFont="1" applyFill="1" applyBorder="1" applyAlignment="1">
      <alignment/>
    </xf>
    <xf numFmtId="0" fontId="13" fillId="36" borderId="0" xfId="0" applyFont="1" applyFill="1" applyBorder="1" applyAlignment="1">
      <alignment horizontal="right"/>
    </xf>
    <xf numFmtId="0" fontId="54" fillId="36" borderId="0" xfId="0" applyFont="1" applyFill="1" applyBorder="1" applyAlignment="1">
      <alignment horizontal="left"/>
    </xf>
    <xf numFmtId="0" fontId="49" fillId="36" borderId="0" xfId="0" applyFont="1" applyFill="1" applyBorder="1" applyAlignment="1">
      <alignment/>
    </xf>
    <xf numFmtId="0" fontId="49" fillId="36" borderId="12" xfId="0" applyFont="1" applyFill="1" applyBorder="1" applyAlignment="1">
      <alignment horizontal="center"/>
    </xf>
    <xf numFmtId="0" fontId="13" fillId="36" borderId="0" xfId="0" applyFont="1" applyFill="1" applyBorder="1"/>
    <xf numFmtId="0" fontId="13" fillId="36" borderId="0" xfId="0" applyFont="1" applyFill="1" applyBorder="1" applyAlignment="1">
      <alignment horizontal="center"/>
    </xf>
    <xf numFmtId="0" fontId="49" fillId="36" borderId="0" xfId="0" applyFont="1" applyFill="1" applyBorder="1" applyAlignment="1">
      <alignment horizontal="center"/>
    </xf>
    <xf numFmtId="0" fontId="50" fillId="36" borderId="0" xfId="0" applyFont="1" applyFill="1" applyBorder="1" applyAlignment="1">
      <alignment horizontal="center"/>
    </xf>
    <xf numFmtId="0" fontId="18" fillId="36" borderId="0" xfId="0" applyFont="1" applyFill="1" applyBorder="1" applyAlignment="1">
      <alignment horizontal="right"/>
    </xf>
    <xf numFmtId="0" fontId="52" fillId="36" borderId="0" xfId="0" applyFont="1" applyFill="1" applyBorder="1"/>
    <xf numFmtId="0" fontId="51" fillId="36" borderId="14" xfId="0" applyFont="1" applyFill="1" applyBorder="1"/>
    <xf numFmtId="9" fontId="51" fillId="36" borderId="14" xfId="25" applyFont="1" applyFill="1" applyBorder="1" applyAlignment="1">
      <alignment horizontal="center"/>
    </xf>
    <xf numFmtId="10" fontId="51" fillId="36" borderId="14" xfId="25" applyNumberFormat="1" applyFont="1" applyFill="1" applyBorder="1" applyAlignment="1">
      <alignment horizontal="center"/>
    </xf>
    <xf numFmtId="0" fontId="52" fillId="36" borderId="14" xfId="0" applyFont="1" applyFill="1" applyBorder="1"/>
    <xf numFmtId="10" fontId="52" fillId="36" borderId="14" xfId="0" applyNumberFormat="1" applyFont="1" applyFill="1" applyBorder="1" applyAlignment="1">
      <alignment horizontal="center"/>
    </xf>
    <xf numFmtId="0" fontId="52" fillId="36" borderId="28" xfId="0" applyFont="1" applyFill="1" applyBorder="1" applyAlignment="1">
      <alignment/>
    </xf>
    <xf numFmtId="0" fontId="52" fillId="36" borderId="28" xfId="0" applyFont="1" applyFill="1" applyBorder="1" applyAlignment="1">
      <alignment vertical="center"/>
    </xf>
    <xf numFmtId="0" fontId="52" fillId="36" borderId="14" xfId="0" applyFont="1" applyFill="1" applyBorder="1" applyAlignment="1">
      <alignment horizontal="center" vertical="center" wrapText="1"/>
    </xf>
    <xf numFmtId="0" fontId="51" fillId="36" borderId="28" xfId="0" applyFont="1" applyFill="1" applyBorder="1" applyAlignment="1">
      <alignment/>
    </xf>
    <xf numFmtId="168" fontId="18" fillId="36" borderId="14" xfId="0" applyNumberFormat="1" applyFont="1" applyFill="1" applyBorder="1" applyAlignment="1">
      <alignment horizontal="center"/>
    </xf>
    <xf numFmtId="0" fontId="51" fillId="36" borderId="12" xfId="0" applyFont="1" applyFill="1" applyBorder="1"/>
    <xf numFmtId="0" fontId="51" fillId="36" borderId="0" xfId="0" applyFont="1" applyFill="1" applyBorder="1"/>
    <xf numFmtId="9" fontId="52" fillId="36" borderId="14" xfId="25" applyFont="1" applyFill="1" applyBorder="1" applyAlignment="1">
      <alignment horizontal="center"/>
    </xf>
    <xf numFmtId="168" fontId="18" fillId="36" borderId="0" xfId="0" applyNumberFormat="1" applyFont="1" applyFill="1" applyBorder="1"/>
    <xf numFmtId="168" fontId="18" fillId="36" borderId="24" xfId="0" applyNumberFormat="1" applyFont="1" applyFill="1" applyBorder="1"/>
    <xf numFmtId="0" fontId="51" fillId="36" borderId="12" xfId="0" applyFont="1" applyFill="1" applyBorder="1" applyAlignment="1">
      <alignment horizontal="left"/>
    </xf>
    <xf numFmtId="0" fontId="51" fillId="36" borderId="0" xfId="0" applyFont="1" applyFill="1" applyBorder="1" applyAlignment="1">
      <alignment horizontal="left"/>
    </xf>
    <xf numFmtId="0" fontId="52" fillId="36" borderId="12" xfId="0" applyFont="1" applyFill="1" applyBorder="1" applyAlignment="1">
      <alignment horizontal="center"/>
    </xf>
    <xf numFmtId="0" fontId="52" fillId="36" borderId="0" xfId="0" applyFont="1" applyFill="1" applyBorder="1" applyAlignment="1">
      <alignment horizontal="center"/>
    </xf>
    <xf numFmtId="0" fontId="52" fillId="36" borderId="12" xfId="0" applyFont="1" applyFill="1" applyBorder="1"/>
    <xf numFmtId="0" fontId="53" fillId="36" borderId="0" xfId="0" applyFont="1" applyFill="1" applyBorder="1"/>
    <xf numFmtId="0" fontId="51" fillId="36" borderId="12" xfId="0" applyFont="1" applyFill="1" applyBorder="1" applyAlignment="1">
      <alignment/>
    </xf>
    <xf numFmtId="0" fontId="51" fillId="36" borderId="0" xfId="0" applyFont="1" applyFill="1" applyBorder="1" applyAlignment="1">
      <alignment/>
    </xf>
    <xf numFmtId="0" fontId="18" fillId="36" borderId="26" xfId="0" applyFont="1" applyFill="1" applyBorder="1"/>
    <xf numFmtId="0" fontId="18" fillId="36" borderId="21" xfId="0" applyFont="1" applyFill="1" applyBorder="1"/>
    <xf numFmtId="0" fontId="18" fillId="36" borderId="27" xfId="0" applyFont="1" applyFill="1" applyBorder="1"/>
    <xf numFmtId="0" fontId="18" fillId="36" borderId="0" xfId="0" applyFont="1" applyFill="1"/>
    <xf numFmtId="0" fontId="51" fillId="36" borderId="24" xfId="0" applyFont="1" applyFill="1" applyBorder="1" applyAlignment="1">
      <alignment/>
    </xf>
    <xf numFmtId="17" fontId="35" fillId="36" borderId="20" xfId="0" applyNumberFormat="1" applyFont="1" applyFill="1" applyBorder="1" applyAlignment="1">
      <alignment horizontal="center" vertical="center"/>
    </xf>
    <xf numFmtId="0" fontId="2" fillId="36" borderId="20" xfId="0" applyFont="1" applyFill="1" applyBorder="1" applyAlignment="1">
      <alignment horizontal="center" vertical="center"/>
    </xf>
    <xf numFmtId="0" fontId="35" fillId="36" borderId="20" xfId="0" applyFont="1" applyFill="1" applyBorder="1" applyAlignment="1">
      <alignment horizontal="right" vertical="center"/>
    </xf>
    <xf numFmtId="0" fontId="1" fillId="36" borderId="22" xfId="0" applyFont="1" applyFill="1" applyBorder="1"/>
    <xf numFmtId="0" fontId="17" fillId="36" borderId="26" xfId="0" applyFont="1" applyFill="1" applyBorder="1"/>
    <xf numFmtId="0" fontId="2" fillId="35" borderId="29" xfId="0" applyFont="1" applyFill="1" applyBorder="1" applyAlignment="1">
      <alignment horizontal="center" vertical="center" wrapText="1"/>
    </xf>
    <xf numFmtId="174" fontId="36" fillId="0" borderId="0" xfId="26" applyNumberFormat="1" applyFont="1" applyAlignment="1">
      <alignment horizontal="center" vertical="center"/>
    </xf>
    <xf numFmtId="174" fontId="2" fillId="36" borderId="19" xfId="0" applyNumberFormat="1" applyFont="1" applyFill="1" applyBorder="1" applyAlignment="1">
      <alignment vertical="center"/>
    </xf>
    <xf numFmtId="174" fontId="48" fillId="34" borderId="14" xfId="26" applyNumberFormat="1" applyFont="1" applyFill="1" applyBorder="1" applyAlignment="1">
      <alignment horizontal="center" vertical="center"/>
    </xf>
    <xf numFmtId="174" fontId="36" fillId="0" borderId="14" xfId="26" applyNumberFormat="1" applyFont="1" applyFill="1" applyBorder="1" applyAlignment="1">
      <alignment horizontal="center" vertical="center"/>
    </xf>
    <xf numFmtId="174" fontId="36" fillId="0" borderId="14" xfId="26" applyNumberFormat="1" applyFont="1" applyBorder="1" applyAlignment="1">
      <alignment horizontal="center" vertical="center"/>
    </xf>
    <xf numFmtId="174" fontId="48" fillId="0" borderId="14" xfId="26" applyNumberFormat="1" applyFont="1" applyFill="1" applyBorder="1" applyAlignment="1">
      <alignment horizontal="center" vertical="center"/>
    </xf>
    <xf numFmtId="174" fontId="2" fillId="36" borderId="19" xfId="26" applyNumberFormat="1" applyFont="1" applyFill="1" applyBorder="1" applyAlignment="1">
      <alignment vertical="center"/>
    </xf>
    <xf numFmtId="174" fontId="10" fillId="0" borderId="0" xfId="26" applyNumberFormat="1" applyFont="1" applyAlignment="1">
      <alignment horizontal="center" vertical="center"/>
    </xf>
    <xf numFmtId="174" fontId="2" fillId="36" borderId="23" xfId="26" applyNumberFormat="1" applyFont="1" applyFill="1" applyBorder="1" applyAlignment="1">
      <alignment horizontal="center" vertical="center"/>
    </xf>
    <xf numFmtId="0" fontId="48" fillId="34" borderId="30" xfId="0" applyFont="1" applyFill="1" applyBorder="1" applyAlignment="1">
      <alignment horizontal="center" vertical="center"/>
    </xf>
    <xf numFmtId="0" fontId="48" fillId="34" borderId="30" xfId="0" applyFont="1" applyFill="1" applyBorder="1" applyAlignment="1">
      <alignment horizontal="left" vertical="center" wrapText="1"/>
    </xf>
    <xf numFmtId="174" fontId="48" fillId="34" borderId="30" xfId="26" applyNumberFormat="1" applyFont="1" applyFill="1" applyBorder="1" applyAlignment="1">
      <alignment horizontal="center" vertical="center"/>
    </xf>
    <xf numFmtId="49" fontId="48" fillId="10" borderId="31" xfId="0" applyNumberFormat="1" applyFont="1" applyFill="1" applyBorder="1" applyAlignment="1">
      <alignment horizontal="center" vertical="center"/>
    </xf>
    <xf numFmtId="0" fontId="48" fillId="10" borderId="32" xfId="0" applyFont="1" applyFill="1" applyBorder="1" applyAlignment="1">
      <alignment vertical="center" wrapText="1"/>
    </xf>
    <xf numFmtId="0" fontId="48" fillId="10" borderId="33" xfId="0" applyFont="1" applyFill="1" applyBorder="1" applyAlignment="1">
      <alignment vertical="center" wrapText="1"/>
    </xf>
    <xf numFmtId="174" fontId="15" fillId="35" borderId="34" xfId="26" applyNumberFormat="1" applyFont="1" applyFill="1" applyBorder="1" applyAlignment="1">
      <alignment horizontal="center" vertical="center" wrapText="1"/>
    </xf>
    <xf numFmtId="0" fontId="46" fillId="36" borderId="25" xfId="0" applyFont="1" applyFill="1" applyBorder="1" applyAlignment="1">
      <alignment horizontal="center" vertical="center"/>
    </xf>
    <xf numFmtId="0" fontId="10" fillId="36" borderId="24" xfId="0" applyFont="1" applyFill="1" applyBorder="1"/>
    <xf numFmtId="0" fontId="46" fillId="36" borderId="25" xfId="0" applyFont="1" applyFill="1" applyBorder="1" applyAlignment="1">
      <alignment horizontal="right" vertical="center"/>
    </xf>
    <xf numFmtId="17" fontId="46" fillId="36" borderId="25" xfId="0" applyNumberFormat="1" applyFont="1" applyFill="1" applyBorder="1" applyAlignment="1">
      <alignment horizontal="center" vertical="center"/>
    </xf>
    <xf numFmtId="17" fontId="46" fillId="36" borderId="25" xfId="0" applyNumberFormat="1" applyFont="1" applyFill="1" applyBorder="1" applyAlignment="1">
      <alignment horizontal="left" vertical="center"/>
    </xf>
    <xf numFmtId="0" fontId="17" fillId="36" borderId="21" xfId="0" applyFont="1" applyFill="1" applyBorder="1"/>
    <xf numFmtId="0" fontId="17" fillId="36" borderId="27" xfId="0" applyFont="1" applyFill="1" applyBorder="1"/>
    <xf numFmtId="0" fontId="46" fillId="36" borderId="20" xfId="0" applyFont="1" applyFill="1" applyBorder="1" applyAlignment="1">
      <alignment vertical="center"/>
    </xf>
    <xf numFmtId="0" fontId="46" fillId="36" borderId="35" xfId="0" applyFont="1" applyFill="1" applyBorder="1" applyAlignment="1">
      <alignment vertical="center"/>
    </xf>
    <xf numFmtId="0" fontId="17" fillId="36" borderId="20" xfId="0" applyFont="1" applyFill="1" applyBorder="1"/>
    <xf numFmtId="0" fontId="10" fillId="36" borderId="35" xfId="0" applyFont="1" applyFill="1" applyBorder="1"/>
    <xf numFmtId="0" fontId="46" fillId="36" borderId="36" xfId="0" applyFont="1" applyFill="1" applyBorder="1" applyAlignment="1">
      <alignment horizontal="center" vertical="center"/>
    </xf>
    <xf numFmtId="0" fontId="36" fillId="36" borderId="0" xfId="0" applyFont="1" applyFill="1" applyAlignment="1">
      <alignment horizontal="left" vertical="center"/>
    </xf>
    <xf numFmtId="0" fontId="37" fillId="36" borderId="0" xfId="0" applyFont="1" applyFill="1" applyBorder="1" applyAlignment="1">
      <alignment horizontal="center" vertical="center"/>
    </xf>
    <xf numFmtId="49" fontId="2" fillId="36" borderId="14" xfId="0" applyNumberFormat="1" applyFont="1" applyFill="1" applyBorder="1" applyAlignment="1">
      <alignment horizontal="center" vertical="center"/>
    </xf>
    <xf numFmtId="43" fontId="2" fillId="36" borderId="30" xfId="26" applyFont="1" applyFill="1" applyBorder="1" applyAlignment="1">
      <alignment horizontal="center" vertical="center" wrapText="1"/>
    </xf>
    <xf numFmtId="43" fontId="2" fillId="36" borderId="29" xfId="26" applyFont="1" applyFill="1" applyBorder="1" applyAlignment="1">
      <alignment horizontal="center" vertical="center" wrapText="1"/>
    </xf>
    <xf numFmtId="0" fontId="2" fillId="36" borderId="14" xfId="0" applyFont="1" applyFill="1" applyBorder="1" applyAlignment="1">
      <alignment horizontal="center" vertical="center"/>
    </xf>
    <xf numFmtId="43" fontId="2" fillId="36" borderId="37" xfId="26" applyFont="1" applyFill="1" applyBorder="1" applyAlignment="1">
      <alignment horizontal="center" vertical="center" wrapText="1"/>
    </xf>
    <xf numFmtId="9" fontId="2" fillId="36" borderId="37" xfId="25" applyFont="1" applyFill="1" applyBorder="1" applyAlignment="1">
      <alignment horizontal="center" vertical="center"/>
    </xf>
    <xf numFmtId="9" fontId="36" fillId="36" borderId="0" xfId="25" applyFont="1" applyFill="1" applyAlignment="1">
      <alignment horizontal="center" vertical="center"/>
    </xf>
    <xf numFmtId="170" fontId="5" fillId="36" borderId="14" xfId="26" applyNumberFormat="1" applyFont="1" applyFill="1" applyBorder="1" applyAlignment="1">
      <alignment horizontal="center" vertical="center"/>
    </xf>
    <xf numFmtId="0" fontId="1" fillId="36" borderId="33" xfId="0" applyFont="1" applyFill="1" applyBorder="1"/>
    <xf numFmtId="0" fontId="11" fillId="36" borderId="33" xfId="0" applyFont="1" applyFill="1" applyBorder="1" applyAlignment="1">
      <alignment horizontal="left" vertical="center"/>
    </xf>
    <xf numFmtId="0" fontId="43" fillId="36" borderId="33" xfId="0" applyFont="1" applyFill="1" applyBorder="1" applyAlignment="1">
      <alignment vertical="center"/>
    </xf>
    <xf numFmtId="43" fontId="43" fillId="36" borderId="33" xfId="26" applyFont="1" applyFill="1" applyBorder="1" applyAlignment="1">
      <alignment vertical="center"/>
    </xf>
    <xf numFmtId="44" fontId="43" fillId="36" borderId="33" xfId="27" applyFont="1" applyFill="1" applyBorder="1" applyAlignment="1">
      <alignment vertical="center"/>
    </xf>
    <xf numFmtId="9" fontId="43" fillId="36" borderId="33" xfId="25" applyFont="1" applyFill="1" applyBorder="1" applyAlignment="1">
      <alignment vertical="center"/>
    </xf>
    <xf numFmtId="44" fontId="1" fillId="36" borderId="33" xfId="27" applyFont="1" applyFill="1" applyBorder="1"/>
    <xf numFmtId="0" fontId="1" fillId="36" borderId="33" xfId="0" applyFont="1" applyFill="1" applyBorder="1" applyAlignment="1">
      <alignment horizontal="center" vertical="center"/>
    </xf>
    <xf numFmtId="0" fontId="43" fillId="36" borderId="33" xfId="0" applyFont="1" applyFill="1" applyBorder="1" applyAlignment="1">
      <alignment horizontal="center" vertical="center"/>
    </xf>
    <xf numFmtId="0" fontId="10" fillId="36" borderId="20" xfId="0" applyFont="1" applyFill="1" applyBorder="1"/>
    <xf numFmtId="0" fontId="35" fillId="36" borderId="20" xfId="0" applyFont="1" applyFill="1" applyBorder="1" applyAlignment="1">
      <alignment horizontal="left" vertical="center"/>
    </xf>
    <xf numFmtId="43" fontId="2" fillId="36" borderId="20" xfId="26" applyFont="1" applyFill="1" applyBorder="1" applyAlignment="1">
      <alignment vertical="center"/>
    </xf>
    <xf numFmtId="44" fontId="10" fillId="36" borderId="20" xfId="27" applyFont="1" applyFill="1" applyBorder="1"/>
    <xf numFmtId="44" fontId="2" fillId="36" borderId="20" xfId="27" applyFont="1" applyFill="1" applyBorder="1" applyAlignment="1">
      <alignment vertical="center"/>
    </xf>
    <xf numFmtId="9" fontId="2" fillId="36" borderId="20" xfId="25" applyFont="1" applyFill="1" applyBorder="1" applyAlignment="1">
      <alignment vertical="center"/>
    </xf>
    <xf numFmtId="0" fontId="10" fillId="36" borderId="20" xfId="0" applyFont="1" applyFill="1" applyBorder="1" applyAlignment="1">
      <alignment horizontal="center" vertical="center"/>
    </xf>
    <xf numFmtId="43" fontId="2" fillId="36" borderId="20" xfId="26" applyFont="1" applyFill="1" applyBorder="1" applyAlignment="1">
      <alignment horizontal="center" vertical="center"/>
    </xf>
    <xf numFmtId="44" fontId="17" fillId="36" borderId="20" xfId="27" applyFont="1" applyFill="1" applyBorder="1"/>
    <xf numFmtId="0" fontId="17" fillId="36" borderId="20" xfId="0" applyFont="1" applyFill="1" applyBorder="1" applyAlignment="1">
      <alignment horizontal="center" vertical="center"/>
    </xf>
    <xf numFmtId="43" fontId="35" fillId="36" borderId="20" xfId="26" applyFont="1" applyFill="1" applyBorder="1" applyAlignment="1">
      <alignment vertical="center"/>
    </xf>
    <xf numFmtId="44" fontId="35" fillId="36" borderId="20" xfId="27" applyFont="1" applyFill="1" applyBorder="1" applyAlignment="1">
      <alignment vertical="center"/>
    </xf>
    <xf numFmtId="9" fontId="35" fillId="36" borderId="20" xfId="25" applyFont="1" applyFill="1" applyBorder="1" applyAlignment="1">
      <alignment horizontal="left" vertical="center"/>
    </xf>
    <xf numFmtId="9" fontId="35" fillId="36" borderId="20" xfId="25" applyFont="1" applyFill="1" applyBorder="1" applyAlignment="1">
      <alignment horizontal="center" vertical="center"/>
    </xf>
    <xf numFmtId="0" fontId="35" fillId="36" borderId="20" xfId="0" applyFont="1" applyFill="1" applyBorder="1" applyAlignment="1">
      <alignment horizontal="center" vertical="center" wrapText="1"/>
    </xf>
    <xf numFmtId="17" fontId="35" fillId="36" borderId="20" xfId="0" applyNumberFormat="1" applyFont="1" applyFill="1" applyBorder="1" applyAlignment="1">
      <alignment horizontal="left" vertical="center"/>
    </xf>
    <xf numFmtId="9" fontId="35" fillId="36" borderId="20" xfId="25" applyFont="1" applyFill="1" applyBorder="1" applyAlignment="1">
      <alignment horizontal="right" vertical="center"/>
    </xf>
    <xf numFmtId="44" fontId="35" fillId="36" borderId="20" xfId="27" applyFont="1" applyFill="1" applyBorder="1" applyAlignment="1">
      <alignment horizontal="center" vertical="center"/>
    </xf>
    <xf numFmtId="0" fontId="36" fillId="10" borderId="0" xfId="0" applyFont="1" applyFill="1" applyAlignment="1">
      <alignment horizontal="left" vertical="center"/>
    </xf>
    <xf numFmtId="49" fontId="36" fillId="10" borderId="0" xfId="0" applyNumberFormat="1" applyFont="1" applyFill="1" applyBorder="1" applyAlignment="1">
      <alignment horizontal="center" vertical="center"/>
    </xf>
    <xf numFmtId="43" fontId="36" fillId="10" borderId="0" xfId="26" applyFont="1" applyFill="1" applyBorder="1" applyAlignment="1">
      <alignment horizontal="center" vertical="center"/>
    </xf>
    <xf numFmtId="44" fontId="36" fillId="10" borderId="0" xfId="27" applyFont="1" applyFill="1" applyBorder="1" applyAlignment="1">
      <alignment horizontal="center" vertical="center"/>
    </xf>
    <xf numFmtId="9" fontId="36" fillId="10" borderId="0" xfId="25" applyFont="1" applyFill="1" applyAlignment="1">
      <alignment horizontal="left" vertical="center"/>
    </xf>
    <xf numFmtId="0" fontId="36" fillId="10" borderId="0" xfId="0" applyFont="1" applyFill="1" applyAlignment="1">
      <alignment horizontal="center" vertical="center"/>
    </xf>
    <xf numFmtId="0" fontId="17" fillId="36" borderId="12" xfId="0" applyFont="1" applyFill="1" applyBorder="1"/>
    <xf numFmtId="0" fontId="11" fillId="35" borderId="29" xfId="0" applyFont="1" applyFill="1" applyBorder="1" applyAlignment="1">
      <alignment horizontal="center" vertical="center" wrapText="1"/>
    </xf>
    <xf numFmtId="4" fontId="36" fillId="0" borderId="0" xfId="26" applyNumberFormat="1" applyFont="1" applyAlignment="1">
      <alignment horizontal="center" vertical="center"/>
    </xf>
    <xf numFmtId="4" fontId="2" fillId="36" borderId="19" xfId="26" applyNumberFormat="1" applyFont="1" applyFill="1" applyBorder="1" applyAlignment="1">
      <alignment horizontal="center" vertical="center"/>
    </xf>
    <xf numFmtId="4" fontId="2" fillId="35" borderId="29" xfId="26" applyNumberFormat="1" applyFont="1" applyFill="1" applyBorder="1" applyAlignment="1">
      <alignment horizontal="center" vertical="center" wrapText="1"/>
    </xf>
    <xf numFmtId="4" fontId="48" fillId="34" borderId="14" xfId="26" applyNumberFormat="1" applyFont="1" applyFill="1" applyBorder="1" applyAlignment="1">
      <alignment horizontal="center" vertical="center"/>
    </xf>
    <xf numFmtId="4" fontId="36" fillId="0" borderId="14" xfId="26" applyNumberFormat="1" applyFont="1" applyFill="1" applyBorder="1" applyAlignment="1">
      <alignment horizontal="center" vertical="center" wrapText="1"/>
    </xf>
    <xf numFmtId="4" fontId="36" fillId="0" borderId="14" xfId="26" applyNumberFormat="1" applyFont="1" applyFill="1" applyBorder="1" applyAlignment="1">
      <alignment horizontal="center" vertical="center"/>
    </xf>
    <xf numFmtId="4" fontId="36" fillId="0" borderId="14" xfId="26" applyNumberFormat="1" applyFont="1" applyBorder="1" applyAlignment="1">
      <alignment horizontal="center" vertical="center"/>
    </xf>
    <xf numFmtId="4" fontId="48" fillId="0" borderId="14" xfId="26" applyNumberFormat="1" applyFont="1" applyFill="1" applyBorder="1" applyAlignment="1">
      <alignment horizontal="center" vertical="center"/>
    </xf>
    <xf numFmtId="4" fontId="48" fillId="34" borderId="30" xfId="26" applyNumberFormat="1" applyFont="1" applyFill="1" applyBorder="1" applyAlignment="1">
      <alignment horizontal="center" vertical="center"/>
    </xf>
    <xf numFmtId="4" fontId="48" fillId="10" borderId="38" xfId="0" applyNumberFormat="1" applyFont="1" applyFill="1" applyBorder="1" applyAlignment="1">
      <alignment vertical="center" wrapText="1"/>
    </xf>
    <xf numFmtId="0" fontId="1" fillId="0" borderId="0" xfId="0" applyFont="1" applyFill="1" applyBorder="1" applyAlignment="1">
      <alignment horizontal="center" vertical="center"/>
    </xf>
    <xf numFmtId="0" fontId="10" fillId="0" borderId="0" xfId="0" applyFont="1" applyBorder="1"/>
    <xf numFmtId="0" fontId="9" fillId="0" borderId="0" xfId="0" applyFont="1" applyBorder="1" applyAlignment="1">
      <alignment horizontal="center" vertical="center"/>
    </xf>
    <xf numFmtId="4" fontId="9" fillId="0" borderId="0" xfId="30" applyNumberFormat="1" applyFont="1" applyBorder="1" applyAlignment="1">
      <alignment horizontal="center" vertical="center" wrapText="1"/>
    </xf>
    <xf numFmtId="0" fontId="16" fillId="0" borderId="0" xfId="0" applyFont="1" applyBorder="1" applyAlignment="1">
      <alignment horizontal="center" vertical="center"/>
    </xf>
    <xf numFmtId="0" fontId="48" fillId="34" borderId="0" xfId="0" applyFont="1" applyFill="1" applyBorder="1" applyAlignment="1">
      <alignment horizontal="left" vertical="center"/>
    </xf>
    <xf numFmtId="44" fontId="36" fillId="0" borderId="0" xfId="0" applyNumberFormat="1" applyFont="1" applyFill="1" applyBorder="1" applyAlignment="1">
      <alignment horizontal="left" vertical="center"/>
    </xf>
    <xf numFmtId="44" fontId="48" fillId="34" borderId="0" xfId="0" applyNumberFormat="1" applyFont="1" applyFill="1" applyBorder="1" applyAlignment="1">
      <alignment horizontal="left" vertical="center"/>
    </xf>
    <xf numFmtId="0" fontId="36" fillId="0" borderId="0" xfId="0" applyFont="1" applyFill="1" applyBorder="1" applyAlignment="1">
      <alignment horizontal="left" vertical="center"/>
    </xf>
    <xf numFmtId="0" fontId="48" fillId="0" borderId="0" xfId="0" applyFont="1" applyFill="1" applyBorder="1" applyAlignment="1">
      <alignment horizontal="left" vertical="center"/>
    </xf>
    <xf numFmtId="44" fontId="36" fillId="0" borderId="0" xfId="0" applyNumberFormat="1" applyFont="1" applyBorder="1" applyAlignment="1">
      <alignment horizontal="left" vertical="center"/>
    </xf>
    <xf numFmtId="44" fontId="48" fillId="37" borderId="0" xfId="0" applyNumberFormat="1" applyFont="1" applyFill="1" applyBorder="1" applyAlignment="1">
      <alignment horizontal="left" vertical="center"/>
    </xf>
    <xf numFmtId="44" fontId="48" fillId="0" borderId="0" xfId="0" applyNumberFormat="1" applyFont="1" applyFill="1" applyBorder="1" applyAlignment="1">
      <alignment horizontal="left" vertical="center"/>
    </xf>
    <xf numFmtId="43" fontId="48" fillId="34" borderId="0" xfId="0" applyNumberFormat="1" applyFont="1" applyFill="1" applyBorder="1" applyAlignment="1">
      <alignment horizontal="left" vertical="center"/>
    </xf>
    <xf numFmtId="0" fontId="48" fillId="0" borderId="0" xfId="0" applyFont="1" applyBorder="1" applyAlignment="1">
      <alignment horizontal="left" vertical="center"/>
    </xf>
    <xf numFmtId="174" fontId="36" fillId="0" borderId="0" xfId="0" applyNumberFormat="1" applyFont="1" applyAlignment="1">
      <alignment horizontal="center"/>
    </xf>
    <xf numFmtId="174" fontId="15" fillId="0" borderId="0" xfId="0" applyNumberFormat="1" applyFont="1" applyFill="1" applyAlignment="1">
      <alignment horizontal="center"/>
    </xf>
    <xf numFmtId="174" fontId="1" fillId="0" borderId="0" xfId="0" applyNumberFormat="1" applyFont="1" applyAlignment="1">
      <alignment horizontal="center"/>
    </xf>
    <xf numFmtId="174" fontId="10" fillId="0" borderId="0" xfId="0" applyNumberFormat="1" applyFont="1" applyAlignment="1">
      <alignment horizontal="center"/>
    </xf>
    <xf numFmtId="174" fontId="17" fillId="0" borderId="0" xfId="0" applyNumberFormat="1" applyFont="1" applyAlignment="1">
      <alignment horizontal="center"/>
    </xf>
    <xf numFmtId="4" fontId="36" fillId="36" borderId="14" xfId="26" applyNumberFormat="1" applyFont="1" applyFill="1" applyBorder="1" applyAlignment="1">
      <alignment horizontal="center" vertical="center" wrapText="1"/>
    </xf>
    <xf numFmtId="4" fontId="36" fillId="36" borderId="14" xfId="26" applyNumberFormat="1" applyFont="1" applyFill="1" applyBorder="1" applyAlignment="1">
      <alignment horizontal="center" vertical="center"/>
    </xf>
    <xf numFmtId="174" fontId="59" fillId="0" borderId="0" xfId="0" applyNumberFormat="1" applyFont="1" applyAlignment="1">
      <alignment horizontal="center"/>
    </xf>
    <xf numFmtId="174" fontId="60" fillId="34" borderId="0" xfId="0" applyNumberFormat="1" applyFont="1" applyFill="1" applyAlignment="1">
      <alignment horizontal="center"/>
    </xf>
    <xf numFmtId="4" fontId="56" fillId="36" borderId="28" xfId="0" applyNumberFormat="1" applyFont="1" applyFill="1" applyBorder="1" applyAlignment="1">
      <alignment horizontal="center" vertical="center"/>
    </xf>
    <xf numFmtId="170" fontId="14" fillId="36" borderId="13" xfId="0" applyNumberFormat="1" applyFont="1" applyFill="1" applyBorder="1" applyAlignment="1">
      <alignment horizontal="center" vertical="center"/>
    </xf>
    <xf numFmtId="49" fontId="56" fillId="36" borderId="10" xfId="26" applyNumberFormat="1" applyFont="1" applyFill="1" applyBorder="1" applyAlignment="1">
      <alignment horizontal="center"/>
    </xf>
    <xf numFmtId="0" fontId="35" fillId="36" borderId="39" xfId="0" applyFont="1" applyFill="1" applyBorder="1" applyAlignment="1">
      <alignment horizontal="center" vertical="center" wrapText="1"/>
    </xf>
    <xf numFmtId="49" fontId="56" fillId="36" borderId="36" xfId="0" applyNumberFormat="1" applyFont="1" applyFill="1" applyBorder="1" applyAlignment="1">
      <alignment horizontal="center" vertical="center"/>
    </xf>
    <xf numFmtId="170" fontId="14" fillId="0" borderId="13" xfId="25" applyNumberFormat="1" applyFont="1" applyFill="1" applyBorder="1" applyAlignment="1">
      <alignment horizontal="center" vertical="center"/>
    </xf>
    <xf numFmtId="49" fontId="48" fillId="34"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49" fontId="36" fillId="0" borderId="10" xfId="0" applyNumberFormat="1" applyFont="1" applyBorder="1" applyAlignment="1">
      <alignment horizontal="center" vertical="center"/>
    </xf>
    <xf numFmtId="49" fontId="48" fillId="0" borderId="10" xfId="0" applyNumberFormat="1" applyFont="1" applyFill="1" applyBorder="1" applyAlignment="1">
      <alignment horizontal="center" vertical="center"/>
    </xf>
    <xf numFmtId="174" fontId="48" fillId="34" borderId="13" xfId="26" applyNumberFormat="1" applyFont="1" applyFill="1" applyBorder="1" applyAlignment="1">
      <alignment horizontal="center" vertical="center"/>
    </xf>
    <xf numFmtId="49" fontId="48" fillId="34" borderId="40" xfId="0" applyNumberFormat="1" applyFont="1" applyFill="1" applyBorder="1" applyAlignment="1">
      <alignment horizontal="center" vertical="center"/>
    </xf>
    <xf numFmtId="43" fontId="48" fillId="36" borderId="14" xfId="26" applyFont="1" applyFill="1" applyBorder="1" applyAlignment="1">
      <alignment horizontal="center" vertical="center"/>
    </xf>
    <xf numFmtId="0" fontId="51" fillId="36" borderId="12" xfId="0" applyFont="1" applyFill="1" applyBorder="1" applyAlignment="1">
      <alignment horizontal="left"/>
    </xf>
    <xf numFmtId="0" fontId="51" fillId="36" borderId="0" xfId="0" applyFont="1" applyFill="1" applyBorder="1" applyAlignment="1">
      <alignment horizontal="left"/>
    </xf>
    <xf numFmtId="0" fontId="2" fillId="36" borderId="0" xfId="0" applyFont="1" applyFill="1" applyBorder="1" applyAlignment="1">
      <alignment horizontal="left" vertical="center"/>
    </xf>
    <xf numFmtId="0" fontId="48" fillId="10" borderId="32" xfId="0" applyFont="1" applyFill="1" applyBorder="1" applyAlignment="1">
      <alignment horizontal="center" vertical="center"/>
    </xf>
    <xf numFmtId="0" fontId="48" fillId="34" borderId="14" xfId="0" applyFont="1" applyFill="1" applyBorder="1" applyAlignment="1">
      <alignment horizontal="center" vertical="center" wrapText="1"/>
    </xf>
    <xf numFmtId="0" fontId="48" fillId="36" borderId="0" xfId="0" applyFont="1" applyFill="1" applyAlignment="1">
      <alignment horizontal="left" vertical="center"/>
    </xf>
    <xf numFmtId="49" fontId="48" fillId="36" borderId="10" xfId="0" applyNumberFormat="1" applyFont="1" applyFill="1" applyBorder="1" applyAlignment="1">
      <alignment horizontal="center" vertical="center"/>
    </xf>
    <xf numFmtId="0" fontId="48" fillId="36" borderId="14" xfId="0" applyFont="1" applyFill="1" applyBorder="1" applyAlignment="1">
      <alignment horizontal="left" vertical="center" wrapText="1"/>
    </xf>
    <xf numFmtId="0" fontId="48" fillId="36" borderId="14" xfId="0" applyFont="1" applyFill="1" applyBorder="1" applyAlignment="1">
      <alignment horizontal="center" vertical="center"/>
    </xf>
    <xf numFmtId="4" fontId="48" fillId="36" borderId="14" xfId="26" applyNumberFormat="1" applyFont="1" applyFill="1" applyBorder="1" applyAlignment="1">
      <alignment horizontal="center" vertical="center"/>
    </xf>
    <xf numFmtId="0" fontId="48" fillId="36" borderId="0" xfId="0" applyFont="1" applyFill="1" applyBorder="1" applyAlignment="1">
      <alignment horizontal="left" vertical="center"/>
    </xf>
    <xf numFmtId="44" fontId="48" fillId="36" borderId="0" xfId="0" applyNumberFormat="1" applyFont="1" applyFill="1" applyBorder="1" applyAlignment="1">
      <alignment horizontal="left" vertical="center"/>
    </xf>
    <xf numFmtId="44" fontId="36" fillId="36" borderId="0" xfId="0" applyNumberFormat="1" applyFont="1" applyFill="1" applyBorder="1" applyAlignment="1">
      <alignment horizontal="left" vertical="center"/>
    </xf>
    <xf numFmtId="0" fontId="15" fillId="35" borderId="41" xfId="0" applyFont="1" applyFill="1" applyBorder="1" applyAlignment="1">
      <alignment horizontal="center" vertical="center" wrapText="1"/>
    </xf>
    <xf numFmtId="43" fontId="9" fillId="0" borderId="0" xfId="0" applyNumberFormat="1" applyFont="1" applyFill="1" applyBorder="1" applyAlignment="1">
      <alignment horizontal="center" vertical="center"/>
    </xf>
    <xf numFmtId="174" fontId="2" fillId="35" borderId="42" xfId="26" applyNumberFormat="1" applyFont="1" applyFill="1" applyBorder="1" applyAlignment="1">
      <alignment horizontal="center" vertical="center" wrapText="1"/>
    </xf>
    <xf numFmtId="174" fontId="2" fillId="10" borderId="42" xfId="26" applyNumberFormat="1" applyFont="1" applyFill="1" applyBorder="1" applyAlignment="1">
      <alignment horizontal="center" vertical="center"/>
    </xf>
    <xf numFmtId="0" fontId="56" fillId="34" borderId="28" xfId="0" applyFont="1" applyFill="1" applyBorder="1" applyAlignment="1">
      <alignment horizontal="center" vertical="top" wrapText="1"/>
    </xf>
    <xf numFmtId="0" fontId="56" fillId="0" borderId="28" xfId="0" applyFont="1" applyBorder="1" applyAlignment="1">
      <alignment horizontal="center"/>
    </xf>
    <xf numFmtId="0" fontId="56" fillId="34" borderId="28" xfId="0" applyFont="1" applyFill="1" applyBorder="1" applyAlignment="1">
      <alignment horizontal="center" vertical="center" wrapText="1"/>
    </xf>
    <xf numFmtId="0" fontId="56" fillId="36" borderId="28" xfId="0" applyFont="1" applyFill="1" applyBorder="1" applyAlignment="1">
      <alignment horizontal="center"/>
    </xf>
    <xf numFmtId="0" fontId="46" fillId="0" borderId="28" xfId="0" applyFont="1" applyBorder="1" applyAlignment="1">
      <alignment horizontal="center"/>
    </xf>
    <xf numFmtId="169" fontId="14" fillId="34" borderId="43" xfId="0" applyNumberFormat="1" applyFont="1" applyFill="1" applyBorder="1" applyAlignment="1">
      <alignment horizontal="center" vertical="center"/>
    </xf>
    <xf numFmtId="10" fontId="14" fillId="0" borderId="43" xfId="0" applyNumberFormat="1" applyFont="1" applyBorder="1" applyAlignment="1">
      <alignment horizontal="center" vertical="center"/>
    </xf>
    <xf numFmtId="4" fontId="14" fillId="0" borderId="20" xfId="0" applyNumberFormat="1" applyFont="1" applyFill="1" applyBorder="1" applyAlignment="1">
      <alignment horizontal="center" vertical="center"/>
    </xf>
    <xf numFmtId="169" fontId="47" fillId="0" borderId="43" xfId="0" applyNumberFormat="1" applyFont="1" applyBorder="1" applyAlignment="1">
      <alignment horizontal="center" vertical="center"/>
    </xf>
    <xf numFmtId="4" fontId="47" fillId="0" borderId="43" xfId="0" applyNumberFormat="1" applyFont="1" applyBorder="1" applyAlignment="1">
      <alignment horizontal="center" vertical="center"/>
    </xf>
    <xf numFmtId="2" fontId="14" fillId="0" borderId="44" xfId="0" applyNumberFormat="1" applyFont="1" applyBorder="1" applyAlignment="1">
      <alignment horizontal="center" vertical="center"/>
    </xf>
    <xf numFmtId="10" fontId="57" fillId="36" borderId="14" xfId="0" applyNumberFormat="1" applyFont="1" applyFill="1" applyBorder="1" applyAlignment="1">
      <alignment horizontal="center" vertical="center"/>
    </xf>
    <xf numFmtId="10" fontId="47" fillId="0" borderId="14" xfId="0" applyNumberFormat="1" applyFont="1" applyBorder="1" applyAlignment="1">
      <alignment horizontal="center" vertical="center"/>
    </xf>
    <xf numFmtId="0" fontId="46" fillId="0" borderId="18" xfId="0" applyFont="1" applyBorder="1" applyAlignment="1">
      <alignment horizontal="center"/>
    </xf>
    <xf numFmtId="174" fontId="4" fillId="0" borderId="31" xfId="0" applyNumberFormat="1" applyFont="1" applyFill="1" applyBorder="1" applyAlignment="1" applyProtection="1">
      <alignment horizontal="center" vertical="center"/>
      <protection locked="0"/>
    </xf>
    <xf numFmtId="174" fontId="4" fillId="0" borderId="45" xfId="0" applyNumberFormat="1" applyFont="1" applyFill="1" applyBorder="1" applyAlignment="1" applyProtection="1">
      <alignment horizontal="center" vertical="center"/>
      <protection locked="0"/>
    </xf>
    <xf numFmtId="174" fontId="4" fillId="0" borderId="46" xfId="0" applyNumberFormat="1" applyFont="1" applyFill="1" applyBorder="1" applyAlignment="1" applyProtection="1">
      <alignment horizontal="center" vertical="center"/>
      <protection locked="0"/>
    </xf>
    <xf numFmtId="10" fontId="57" fillId="36" borderId="10" xfId="0" applyNumberFormat="1" applyFont="1" applyFill="1" applyBorder="1" applyAlignment="1">
      <alignment horizontal="center" vertical="center"/>
    </xf>
    <xf numFmtId="10" fontId="57" fillId="36" borderId="13"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xf>
    <xf numFmtId="10" fontId="47" fillId="0" borderId="10" xfId="0" applyNumberFormat="1" applyFont="1" applyBorder="1" applyAlignment="1">
      <alignment horizontal="center" vertical="center"/>
    </xf>
    <xf numFmtId="4" fontId="47" fillId="0" borderId="10" xfId="0" applyNumberFormat="1" applyFont="1" applyBorder="1" applyAlignment="1">
      <alignment horizontal="center" vertical="center"/>
    </xf>
    <xf numFmtId="10" fontId="47" fillId="0" borderId="47" xfId="0" applyNumberFormat="1" applyFont="1" applyBorder="1" applyAlignment="1">
      <alignment horizontal="center" vertical="center"/>
    </xf>
    <xf numFmtId="4" fontId="62" fillId="0" borderId="0" xfId="0" applyNumberFormat="1" applyFont="1" applyBorder="1" applyAlignment="1">
      <alignment horizontal="center" vertical="center"/>
    </xf>
    <xf numFmtId="43" fontId="63" fillId="0" borderId="0" xfId="30" applyFont="1" applyFill="1" applyBorder="1" applyAlignment="1">
      <alignment horizontal="center" vertical="center"/>
    </xf>
    <xf numFmtId="174" fontId="64" fillId="0" borderId="0" xfId="0" applyNumberFormat="1" applyFont="1" applyBorder="1" applyAlignment="1">
      <alignment horizontal="center" vertical="center"/>
    </xf>
    <xf numFmtId="0" fontId="14" fillId="0" borderId="38" xfId="0" applyFont="1" applyBorder="1" applyAlignment="1">
      <alignment horizontal="center" vertical="center" wrapText="1"/>
    </xf>
    <xf numFmtId="0" fontId="46" fillId="36" borderId="20" xfId="0" applyFont="1" applyFill="1" applyBorder="1" applyAlignment="1">
      <alignment horizontal="center" vertical="center"/>
    </xf>
    <xf numFmtId="0" fontId="11" fillId="36" borderId="24" xfId="0" applyFont="1" applyFill="1" applyBorder="1" applyAlignment="1">
      <alignment vertical="center"/>
    </xf>
    <xf numFmtId="0" fontId="35" fillId="36" borderId="0" xfId="0" applyFont="1" applyFill="1" applyBorder="1" applyAlignment="1">
      <alignment horizontal="right" vertical="center"/>
    </xf>
    <xf numFmtId="0" fontId="35" fillId="36" borderId="0" xfId="0" applyFont="1" applyFill="1" applyBorder="1" applyAlignment="1">
      <alignment horizontal="center" vertical="center"/>
    </xf>
    <xf numFmtId="174" fontId="2" fillId="36" borderId="0" xfId="26" applyNumberFormat="1" applyFont="1" applyFill="1" applyBorder="1" applyAlignment="1">
      <alignment vertical="center"/>
    </xf>
    <xf numFmtId="0" fontId="10" fillId="36" borderId="12" xfId="0" applyFont="1" applyFill="1" applyBorder="1"/>
    <xf numFmtId="174" fontId="2" fillId="36" borderId="24" xfId="26" applyNumberFormat="1" applyFont="1" applyFill="1" applyBorder="1" applyAlignment="1">
      <alignment horizontal="center" vertical="center"/>
    </xf>
    <xf numFmtId="10" fontId="2" fillId="36" borderId="24" xfId="26" applyNumberFormat="1" applyFont="1" applyFill="1" applyBorder="1" applyAlignment="1">
      <alignment horizontal="center" vertical="center"/>
    </xf>
    <xf numFmtId="10" fontId="2" fillId="36" borderId="24" xfId="0" applyNumberFormat="1" applyFont="1" applyFill="1" applyBorder="1" applyAlignment="1">
      <alignment horizontal="center" vertical="center"/>
    </xf>
    <xf numFmtId="0" fontId="35" fillId="36" borderId="26" xfId="0" applyFont="1" applyFill="1" applyBorder="1" applyAlignment="1">
      <alignment vertical="center" wrapText="1"/>
    </xf>
    <xf numFmtId="49" fontId="2" fillId="36" borderId="21" xfId="0" applyNumberFormat="1" applyFont="1" applyFill="1" applyBorder="1" applyAlignment="1">
      <alignment horizontal="center" vertical="center"/>
    </xf>
    <xf numFmtId="174" fontId="35" fillId="36" borderId="21" xfId="0" applyNumberFormat="1" applyFont="1" applyFill="1" applyBorder="1" applyAlignment="1">
      <alignment vertical="center"/>
    </xf>
    <xf numFmtId="174" fontId="35" fillId="36" borderId="21" xfId="0" applyNumberFormat="1" applyFont="1" applyFill="1" applyBorder="1" applyAlignment="1">
      <alignment horizontal="right" vertical="center"/>
    </xf>
    <xf numFmtId="174" fontId="2" fillId="36" borderId="27" xfId="0" applyNumberFormat="1" applyFont="1" applyFill="1" applyBorder="1" applyAlignment="1">
      <alignment horizontal="center" vertical="center"/>
    </xf>
    <xf numFmtId="0" fontId="11" fillId="36" borderId="25" xfId="0" applyFont="1" applyFill="1" applyBorder="1" applyAlignment="1">
      <alignment horizontal="center" vertical="center" wrapText="1"/>
    </xf>
    <xf numFmtId="10" fontId="52" fillId="36" borderId="14" xfId="25" applyNumberFormat="1" applyFont="1" applyFill="1" applyBorder="1" applyAlignment="1">
      <alignment horizontal="center"/>
    </xf>
    <xf numFmtId="174" fontId="47" fillId="0" borderId="48" xfId="0" applyNumberFormat="1" applyFont="1" applyBorder="1" applyAlignment="1">
      <alignment horizontal="center" vertical="center"/>
    </xf>
    <xf numFmtId="174" fontId="1" fillId="0" borderId="0" xfId="0" applyNumberFormat="1" applyFont="1"/>
    <xf numFmtId="174" fontId="60" fillId="34" borderId="0" xfId="0" applyNumberFormat="1" applyFont="1" applyFill="1" applyAlignment="1">
      <alignment horizontal="center" vertical="center"/>
    </xf>
    <xf numFmtId="0" fontId="9" fillId="0" borderId="0"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0" xfId="0" applyFont="1" applyFill="1" applyAlignment="1">
      <alignment horizontal="left" vertical="center"/>
    </xf>
    <xf numFmtId="0" fontId="36" fillId="0" borderId="14" xfId="0" applyFont="1" applyFill="1" applyBorder="1" applyAlignment="1">
      <alignment horizontal="left" vertical="center" wrapText="1"/>
    </xf>
    <xf numFmtId="174" fontId="60" fillId="34" borderId="0" xfId="0" applyNumberFormat="1" applyFont="1" applyFill="1" applyAlignment="1">
      <alignment horizontal="center"/>
    </xf>
    <xf numFmtId="3" fontId="36" fillId="0" borderId="0" xfId="0" applyNumberFormat="1" applyFont="1" applyFill="1" applyAlignment="1">
      <alignment horizontal="left" vertical="center"/>
    </xf>
    <xf numFmtId="0" fontId="46" fillId="0" borderId="0" xfId="0" applyFont="1" applyBorder="1" applyAlignment="1">
      <alignment horizontal="center"/>
    </xf>
    <xf numFmtId="10" fontId="47" fillId="0" borderId="0" xfId="0" applyNumberFormat="1" applyFont="1" applyBorder="1" applyAlignment="1">
      <alignment horizontal="center" vertical="center"/>
    </xf>
    <xf numFmtId="174" fontId="14" fillId="0" borderId="0" xfId="0" applyNumberFormat="1" applyFont="1" applyBorder="1" applyAlignment="1">
      <alignment horizontal="center" vertical="center"/>
    </xf>
    <xf numFmtId="10" fontId="14" fillId="0" borderId="0" xfId="0" applyNumberFormat="1" applyFont="1" applyBorder="1" applyAlignment="1">
      <alignment horizontal="center" vertical="center"/>
    </xf>
    <xf numFmtId="174" fontId="36" fillId="0" borderId="13" xfId="26" applyNumberFormat="1" applyFont="1" applyFill="1" applyBorder="1" applyAlignment="1">
      <alignment horizontal="center" vertical="center"/>
    </xf>
    <xf numFmtId="174" fontId="48" fillId="36" borderId="13" xfId="26" applyNumberFormat="1" applyFont="1" applyFill="1" applyBorder="1" applyAlignment="1">
      <alignment horizontal="center" vertical="center"/>
    </xf>
    <xf numFmtId="174" fontId="48" fillId="0" borderId="13" xfId="26" applyNumberFormat="1" applyFont="1" applyFill="1" applyBorder="1" applyAlignment="1">
      <alignment horizontal="center" vertical="center"/>
    </xf>
    <xf numFmtId="174" fontId="36" fillId="0" borderId="13" xfId="26" applyNumberFormat="1" applyFont="1" applyBorder="1" applyAlignment="1">
      <alignment horizontal="center" vertical="center"/>
    </xf>
    <xf numFmtId="174" fontId="48" fillId="34" borderId="49" xfId="26" applyNumberFormat="1" applyFont="1" applyFill="1" applyBorder="1" applyAlignment="1">
      <alignment horizontal="center" vertical="center"/>
    </xf>
    <xf numFmtId="174" fontId="36" fillId="36" borderId="14" xfId="26" applyNumberFormat="1" applyFont="1" applyFill="1" applyBorder="1" applyAlignment="1">
      <alignment horizontal="center" vertical="center"/>
    </xf>
    <xf numFmtId="49" fontId="36" fillId="36" borderId="10" xfId="0" applyNumberFormat="1" applyFont="1" applyFill="1" applyBorder="1" applyAlignment="1">
      <alignment horizontal="center" vertical="center"/>
    </xf>
    <xf numFmtId="0" fontId="36" fillId="36" borderId="14" xfId="0" applyFont="1" applyFill="1" applyBorder="1" applyAlignment="1">
      <alignment horizontal="center" vertical="center"/>
    </xf>
    <xf numFmtId="0" fontId="36" fillId="36" borderId="14" xfId="0" applyFont="1" applyFill="1" applyBorder="1" applyAlignment="1">
      <alignment horizontal="left" vertical="center" wrapText="1"/>
    </xf>
    <xf numFmtId="174" fontId="48" fillId="36" borderId="14" xfId="26" applyNumberFormat="1" applyFont="1" applyFill="1" applyBorder="1" applyAlignment="1">
      <alignment horizontal="center" vertical="center"/>
    </xf>
    <xf numFmtId="174" fontId="36" fillId="34" borderId="14" xfId="26" applyNumberFormat="1" applyFont="1" applyFill="1" applyBorder="1" applyAlignment="1">
      <alignment horizontal="center" vertical="center"/>
    </xf>
    <xf numFmtId="174" fontId="48" fillId="34" borderId="14" xfId="26" applyNumberFormat="1" applyFont="1" applyFill="1" applyBorder="1" applyAlignment="1">
      <alignment horizontal="right" vertical="center"/>
    </xf>
    <xf numFmtId="0" fontId="11" fillId="38" borderId="50" xfId="20" applyFont="1" applyFill="1" applyBorder="1" applyAlignment="1">
      <alignment horizontal="center" vertical="center"/>
      <protection/>
    </xf>
    <xf numFmtId="0" fontId="11" fillId="38" borderId="51" xfId="20" applyFont="1" applyFill="1" applyBorder="1" applyAlignment="1">
      <alignment horizontal="center" vertical="center"/>
      <protection/>
    </xf>
    <xf numFmtId="0" fontId="11" fillId="38" borderId="17" xfId="20" applyFont="1" applyFill="1" applyBorder="1" applyAlignment="1">
      <alignment horizontal="center" vertical="center"/>
      <protection/>
    </xf>
    <xf numFmtId="0" fontId="37" fillId="36" borderId="12" xfId="0" applyFont="1" applyFill="1" applyBorder="1" applyAlignment="1">
      <alignment horizontal="center" vertical="center" wrapText="1"/>
    </xf>
    <xf numFmtId="0" fontId="37" fillId="36" borderId="0" xfId="0" applyFont="1" applyFill="1" applyBorder="1" applyAlignment="1">
      <alignment horizontal="center" vertical="center" wrapText="1"/>
    </xf>
    <xf numFmtId="0" fontId="37" fillId="36" borderId="24" xfId="0" applyFont="1" applyFill="1" applyBorder="1" applyAlignment="1">
      <alignment horizontal="center" vertical="center" wrapText="1"/>
    </xf>
    <xf numFmtId="0" fontId="51" fillId="36" borderId="12" xfId="0" applyFont="1" applyFill="1" applyBorder="1" applyAlignment="1">
      <alignment horizontal="center"/>
    </xf>
    <xf numFmtId="0" fontId="51" fillId="36" borderId="0" xfId="0" applyFont="1" applyFill="1" applyBorder="1" applyAlignment="1">
      <alignment horizontal="center"/>
    </xf>
    <xf numFmtId="0" fontId="51" fillId="36" borderId="24" xfId="0" applyFont="1" applyFill="1" applyBorder="1" applyAlignment="1">
      <alignment horizontal="center"/>
    </xf>
    <xf numFmtId="0" fontId="51" fillId="36" borderId="12" xfId="0" applyFont="1" applyFill="1" applyBorder="1" applyAlignment="1">
      <alignment horizontal="left"/>
    </xf>
    <xf numFmtId="0" fontId="51" fillId="36" borderId="0" xfId="0" applyFont="1" applyFill="1" applyBorder="1" applyAlignment="1">
      <alignment horizontal="left"/>
    </xf>
    <xf numFmtId="0" fontId="51" fillId="36" borderId="24" xfId="0" applyFont="1" applyFill="1" applyBorder="1" applyAlignment="1">
      <alignment horizontal="left"/>
    </xf>
    <xf numFmtId="0" fontId="58" fillId="36" borderId="28" xfId="0" applyFont="1" applyFill="1" applyBorder="1" applyAlignment="1">
      <alignment horizontal="center" vertical="center"/>
    </xf>
    <xf numFmtId="0" fontId="58" fillId="36" borderId="43" xfId="0" applyFont="1" applyFill="1" applyBorder="1" applyAlignment="1">
      <alignment horizontal="center" vertical="center"/>
    </xf>
    <xf numFmtId="0" fontId="52" fillId="36" borderId="28" xfId="0" applyFont="1" applyFill="1" applyBorder="1" applyAlignment="1">
      <alignment horizontal="center" vertical="center"/>
    </xf>
    <xf numFmtId="0" fontId="52" fillId="36" borderId="43" xfId="0" applyFont="1" applyFill="1" applyBorder="1" applyAlignment="1">
      <alignment horizontal="center" vertical="center"/>
    </xf>
    <xf numFmtId="0" fontId="61" fillId="38" borderId="50" xfId="20" applyFont="1" applyFill="1" applyBorder="1" applyAlignment="1">
      <alignment horizontal="center" vertical="center"/>
      <protection/>
    </xf>
    <xf numFmtId="0" fontId="61" fillId="38" borderId="51" xfId="20" applyFont="1" applyFill="1" applyBorder="1" applyAlignment="1">
      <alignment horizontal="center" vertical="center"/>
      <protection/>
    </xf>
    <xf numFmtId="0" fontId="61" fillId="38" borderId="17" xfId="20" applyFont="1" applyFill="1" applyBorder="1" applyAlignment="1">
      <alignment horizontal="center" vertical="center"/>
      <protection/>
    </xf>
    <xf numFmtId="0" fontId="52" fillId="36" borderId="28" xfId="0" applyFont="1" applyFill="1" applyBorder="1" applyAlignment="1">
      <alignment horizontal="center" vertical="center" wrapText="1"/>
    </xf>
    <xf numFmtId="0" fontId="52" fillId="36" borderId="43" xfId="0" applyFont="1" applyFill="1" applyBorder="1" applyAlignment="1">
      <alignment horizontal="center" vertical="center" wrapText="1"/>
    </xf>
    <xf numFmtId="0" fontId="58" fillId="36" borderId="28" xfId="0" applyFont="1" applyFill="1" applyBorder="1" applyAlignment="1">
      <alignment horizontal="center" vertical="center" wrapText="1"/>
    </xf>
    <xf numFmtId="0" fontId="58" fillId="36" borderId="43" xfId="0" applyFont="1" applyFill="1" applyBorder="1" applyAlignment="1">
      <alignment horizontal="center" vertical="center" wrapText="1"/>
    </xf>
    <xf numFmtId="174" fontId="48" fillId="10" borderId="52" xfId="26" applyNumberFormat="1" applyFont="1" applyFill="1" applyBorder="1" applyAlignment="1">
      <alignment horizontal="right" vertical="center"/>
    </xf>
    <xf numFmtId="174" fontId="48" fillId="10" borderId="53" xfId="26" applyNumberFormat="1" applyFont="1" applyFill="1" applyBorder="1" applyAlignment="1">
      <alignment horizontal="right" vertical="center"/>
    </xf>
    <xf numFmtId="0" fontId="46" fillId="10" borderId="54" xfId="0" applyFont="1" applyFill="1" applyBorder="1" applyAlignment="1">
      <alignment horizontal="center" vertical="center"/>
    </xf>
    <xf numFmtId="0" fontId="46" fillId="10" borderId="33" xfId="0" applyFont="1" applyFill="1" applyBorder="1" applyAlignment="1">
      <alignment horizontal="center" vertical="center"/>
    </xf>
    <xf numFmtId="0" fontId="46" fillId="10" borderId="55" xfId="0" applyFont="1" applyFill="1" applyBorder="1" applyAlignment="1">
      <alignment horizontal="center" vertical="center"/>
    </xf>
    <xf numFmtId="0" fontId="35" fillId="36" borderId="0" xfId="0" applyFont="1" applyFill="1" applyBorder="1" applyAlignment="1">
      <alignment horizontal="center" vertical="center"/>
    </xf>
    <xf numFmtId="49" fontId="36" fillId="10" borderId="26" xfId="0" applyNumberFormat="1" applyFont="1" applyFill="1" applyBorder="1" applyAlignment="1">
      <alignment horizontal="center" vertical="center"/>
    </xf>
    <xf numFmtId="49" fontId="36" fillId="10" borderId="21" xfId="0" applyNumberFormat="1" applyFont="1" applyFill="1" applyBorder="1" applyAlignment="1">
      <alignment horizontal="center" vertical="center"/>
    </xf>
    <xf numFmtId="49" fontId="36" fillId="10" borderId="27" xfId="0" applyNumberFormat="1" applyFont="1" applyFill="1" applyBorder="1" applyAlignment="1">
      <alignment horizontal="center" vertical="center"/>
    </xf>
    <xf numFmtId="174" fontId="2" fillId="36" borderId="0" xfId="0" applyNumberFormat="1" applyFont="1" applyFill="1" applyBorder="1" applyAlignment="1">
      <alignment horizontal="right" vertical="center"/>
    </xf>
    <xf numFmtId="174" fontId="2" fillId="36" borderId="0" xfId="26" applyNumberFormat="1" applyFont="1" applyFill="1" applyBorder="1" applyAlignment="1">
      <alignment horizontal="right" vertical="center"/>
    </xf>
    <xf numFmtId="0" fontId="11" fillId="36" borderId="12" xfId="0" applyFont="1" applyFill="1" applyBorder="1" applyAlignment="1">
      <alignment horizontal="center" vertical="center"/>
    </xf>
    <xf numFmtId="0" fontId="11" fillId="36" borderId="0" xfId="0" applyFont="1" applyFill="1" applyBorder="1" applyAlignment="1">
      <alignment horizontal="center" vertical="center"/>
    </xf>
    <xf numFmtId="17" fontId="35" fillId="36" borderId="21" xfId="0" applyNumberFormat="1" applyFont="1" applyFill="1" applyBorder="1" applyAlignment="1">
      <alignment horizontal="center" vertical="center"/>
    </xf>
    <xf numFmtId="0" fontId="44" fillId="10" borderId="50" xfId="0" applyFont="1" applyFill="1" applyBorder="1" applyAlignment="1">
      <alignment horizontal="center" vertical="center"/>
    </xf>
    <xf numFmtId="0" fontId="44" fillId="10" borderId="51" xfId="0" applyFont="1" applyFill="1" applyBorder="1" applyAlignment="1">
      <alignment horizontal="center" vertical="center"/>
    </xf>
    <xf numFmtId="0" fontId="44" fillId="10" borderId="17" xfId="0" applyFont="1" applyFill="1" applyBorder="1" applyAlignment="1">
      <alignment horizontal="center" vertical="center"/>
    </xf>
    <xf numFmtId="0" fontId="44" fillId="36" borderId="54" xfId="0" applyFont="1" applyFill="1" applyBorder="1" applyAlignment="1">
      <alignment horizontal="center" vertical="center"/>
    </xf>
    <xf numFmtId="0" fontId="44" fillId="36" borderId="33" xfId="0" applyFont="1" applyFill="1" applyBorder="1" applyAlignment="1">
      <alignment horizontal="center" vertical="center"/>
    </xf>
    <xf numFmtId="0" fontId="44" fillId="36" borderId="55" xfId="0" applyFont="1" applyFill="1" applyBorder="1" applyAlignment="1">
      <alignment horizontal="center" vertical="center"/>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8"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14" fillId="0" borderId="45" xfId="0" applyFont="1" applyBorder="1" applyAlignment="1">
      <alignment horizontal="center" vertical="center"/>
    </xf>
    <xf numFmtId="0" fontId="14" fillId="0" borderId="14" xfId="0" applyFont="1" applyBorder="1" applyAlignment="1">
      <alignment horizontal="center" vertical="center"/>
    </xf>
    <xf numFmtId="0" fontId="14" fillId="0" borderId="46" xfId="0" applyFont="1" applyBorder="1" applyAlignment="1">
      <alignment horizontal="center" vertical="center"/>
    </xf>
    <xf numFmtId="0" fontId="14" fillId="0" borderId="13" xfId="0" applyFont="1" applyBorder="1" applyAlignment="1">
      <alignment horizontal="center" vertical="center"/>
    </xf>
    <xf numFmtId="0" fontId="46" fillId="36" borderId="20" xfId="0" applyFont="1" applyFill="1" applyBorder="1" applyAlignment="1">
      <alignment horizontal="center" vertical="center"/>
    </xf>
    <xf numFmtId="0" fontId="46" fillId="36" borderId="20" xfId="0" applyFont="1" applyFill="1" applyBorder="1" applyAlignment="1">
      <alignment horizontal="center" vertical="center" wrapText="1"/>
    </xf>
    <xf numFmtId="0" fontId="35" fillId="36" borderId="20" xfId="0" applyFont="1" applyFill="1" applyBorder="1" applyAlignment="1">
      <alignment horizontal="left" vertical="center"/>
    </xf>
    <xf numFmtId="0" fontId="46" fillId="10" borderId="26" xfId="0" applyFont="1" applyFill="1" applyBorder="1" applyAlignment="1">
      <alignment horizontal="center" vertical="center"/>
    </xf>
    <xf numFmtId="0" fontId="46" fillId="10" borderId="21" xfId="0" applyFont="1" applyFill="1" applyBorder="1" applyAlignment="1">
      <alignment horizontal="center" vertical="center"/>
    </xf>
    <xf numFmtId="0" fontId="46" fillId="10" borderId="27" xfId="0" applyFont="1" applyFill="1" applyBorder="1" applyAlignment="1">
      <alignment horizontal="center" vertical="center"/>
    </xf>
    <xf numFmtId="44" fontId="2" fillId="36" borderId="14" xfId="0" applyNumberFormat="1" applyFont="1" applyFill="1" applyBorder="1" applyAlignment="1">
      <alignment horizontal="center" vertical="center" wrapText="1"/>
    </xf>
    <xf numFmtId="44" fontId="2" fillId="36" borderId="14" xfId="27" applyFont="1" applyFill="1" applyBorder="1" applyAlignment="1">
      <alignment horizontal="center" vertical="center"/>
    </xf>
    <xf numFmtId="0" fontId="4" fillId="36" borderId="58"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2" fillId="36" borderId="14" xfId="0" applyFont="1" applyFill="1" applyBorder="1" applyAlignment="1">
      <alignment horizontal="center" vertical="center" wrapText="1"/>
    </xf>
    <xf numFmtId="44" fontId="2" fillId="36" borderId="14" xfId="27" applyFont="1" applyFill="1" applyBorder="1" applyAlignment="1">
      <alignment horizontal="center" vertical="center" wrapText="1"/>
    </xf>
    <xf numFmtId="43" fontId="2" fillId="36" borderId="14" xfId="26" applyFont="1" applyFill="1" applyBorder="1" applyAlignment="1">
      <alignment horizontal="center" vertical="center" wrapText="1"/>
    </xf>
    <xf numFmtId="43" fontId="2" fillId="36" borderId="28" xfId="26" applyFont="1" applyFill="1" applyBorder="1" applyAlignment="1">
      <alignment horizontal="center" vertical="center" wrapText="1"/>
    </xf>
    <xf numFmtId="44" fontId="2" fillId="36" borderId="14" xfId="0" applyNumberFormat="1" applyFont="1" applyFill="1" applyBorder="1" applyAlignment="1">
      <alignment horizontal="center" vertical="center"/>
    </xf>
    <xf numFmtId="44" fontId="2" fillId="36" borderId="28" xfId="0" applyNumberFormat="1" applyFont="1" applyFill="1" applyBorder="1" applyAlignment="1">
      <alignment horizontal="center" vertical="center"/>
    </xf>
    <xf numFmtId="44" fontId="5" fillId="36" borderId="14" xfId="0" applyNumberFormat="1" applyFont="1" applyFill="1" applyBorder="1" applyAlignment="1">
      <alignment horizontal="right" vertical="center"/>
    </xf>
    <xf numFmtId="44" fontId="5" fillId="36" borderId="14" xfId="27" applyFont="1" applyFill="1" applyBorder="1" applyAlignment="1">
      <alignment horizontal="center" vertical="center"/>
    </xf>
    <xf numFmtId="43" fontId="5" fillId="36" borderId="14" xfId="26" applyFont="1" applyFill="1" applyBorder="1" applyAlignment="1">
      <alignment horizontal="center" vertical="center"/>
    </xf>
  </cellXfs>
  <cellStyles count="3730">
    <cellStyle name="Normal" xfId="0"/>
    <cellStyle name="Percent" xfId="15"/>
    <cellStyle name="Currency" xfId="16"/>
    <cellStyle name="Currency [0]" xfId="17"/>
    <cellStyle name="Comma" xfId="18"/>
    <cellStyle name="Comma [0]" xfId="19"/>
    <cellStyle name="Normal_q-Quant Escola Barra Mansa 2" xfId="20"/>
    <cellStyle name="Vírgula 2 2" xfId="21"/>
    <cellStyle name="serviço" xfId="22"/>
    <cellStyle name="Vírgula 4" xfId="23"/>
    <cellStyle name="Normal 8 2" xfId="24"/>
    <cellStyle name="Porcentagem" xfId="25"/>
    <cellStyle name="Vírgula" xfId="26"/>
    <cellStyle name="Moeda" xfId="27"/>
    <cellStyle name="Normal 5 2" xfId="28"/>
    <cellStyle name="Normal 11" xfId="29"/>
    <cellStyle name="Vírgula 3" xfId="30"/>
    <cellStyle name="Moeda 2" xfId="31"/>
    <cellStyle name="Vírgula 3 7 2 2" xfId="32"/>
    <cellStyle name="Título" xfId="33"/>
    <cellStyle name="Título 1" xfId="34"/>
    <cellStyle name="Título 2" xfId="35"/>
    <cellStyle name="Título 3" xfId="36"/>
    <cellStyle name="Título 4" xfId="37"/>
    <cellStyle name="Bom" xfId="38"/>
    <cellStyle name="Incorreto" xfId="39"/>
    <cellStyle name="Entrada" xfId="40"/>
    <cellStyle name="Saída" xfId="41"/>
    <cellStyle name="Cálculo" xfId="42"/>
    <cellStyle name="Célula Vinculada" xfId="43"/>
    <cellStyle name="Célula de Verificação" xfId="44"/>
    <cellStyle name="Texto de Aviso" xfId="45"/>
    <cellStyle name="Texto Explicativo" xfId="46"/>
    <cellStyle name="Total" xfId="47"/>
    <cellStyle name="Ênfase1" xfId="48"/>
    <cellStyle name="20% - Ênfase1" xfId="49"/>
    <cellStyle name="40% - Ênfase1" xfId="50"/>
    <cellStyle name="60% - Ênfase1" xfId="51"/>
    <cellStyle name="Ênfase2" xfId="52"/>
    <cellStyle name="20% - Ênfase2" xfId="53"/>
    <cellStyle name="40% - Ênfase2" xfId="54"/>
    <cellStyle name="60% - Ênfase2" xfId="55"/>
    <cellStyle name="Ênfase3" xfId="56"/>
    <cellStyle name="20% - Ênfase3" xfId="57"/>
    <cellStyle name="40% - Ênfase3" xfId="58"/>
    <cellStyle name="60% - Ênfase3" xfId="59"/>
    <cellStyle name="Ênfase4" xfId="60"/>
    <cellStyle name="20% - Ênfase4" xfId="61"/>
    <cellStyle name="40% - Ênfase4" xfId="62"/>
    <cellStyle name="60% - Ênfase4" xfId="63"/>
    <cellStyle name="Ênfase5" xfId="64"/>
    <cellStyle name="20% - Ênfase5" xfId="65"/>
    <cellStyle name="40% - Ênfase5" xfId="66"/>
    <cellStyle name="60% - Ênfase5" xfId="67"/>
    <cellStyle name="Ênfase6" xfId="68"/>
    <cellStyle name="20% - Ênfase6" xfId="69"/>
    <cellStyle name="40% - Ênfase6" xfId="70"/>
    <cellStyle name="60% - Ênfase6" xfId="71"/>
    <cellStyle name="Normal 2" xfId="72"/>
    <cellStyle name="Nota 2" xfId="73"/>
    <cellStyle name="Porcentagem 3" xfId="74"/>
    <cellStyle name="Preenchimento" xfId="75"/>
    <cellStyle name="Vírgula 2" xfId="76"/>
    <cellStyle name="Neutra 2" xfId="77"/>
    <cellStyle name="Normal 3" xfId="78"/>
    <cellStyle name="Nota 3" xfId="79"/>
    <cellStyle name="Normal 4" xfId="80"/>
    <cellStyle name="Nota 4" xfId="81"/>
    <cellStyle name="20% - Ênfase1 2" xfId="82"/>
    <cellStyle name="40% - Ênfase1 2" xfId="83"/>
    <cellStyle name="20% - Ênfase2 2" xfId="84"/>
    <cellStyle name="40% - Ênfase2 2" xfId="85"/>
    <cellStyle name="20% - Ênfase3 2" xfId="86"/>
    <cellStyle name="40% - Ênfase3 2" xfId="87"/>
    <cellStyle name="20% - Ênfase4 2" xfId="88"/>
    <cellStyle name="40% - Ênfase4 2" xfId="89"/>
    <cellStyle name="20% - Ênfase5 2" xfId="90"/>
    <cellStyle name="40% - Ênfase5 2" xfId="91"/>
    <cellStyle name="20% - Ênfase6 2" xfId="92"/>
    <cellStyle name="40% - Ênfase6 2" xfId="93"/>
    <cellStyle name="Normal 5" xfId="94"/>
    <cellStyle name="Normal 6" xfId="95"/>
    <cellStyle name="Normal 7" xfId="96"/>
    <cellStyle name="Normal 2 4" xfId="97"/>
    <cellStyle name="Nota 2 4" xfId="98"/>
    <cellStyle name="20% - Ênfase1 5" xfId="99"/>
    <cellStyle name="40% - Ênfase1 5" xfId="100"/>
    <cellStyle name="20% - Ênfase2 5" xfId="101"/>
    <cellStyle name="40% - Ênfase2 5" xfId="102"/>
    <cellStyle name="20% - Ênfase3 5" xfId="103"/>
    <cellStyle name="40% - Ênfase3 5" xfId="104"/>
    <cellStyle name="20% - Ênfase4 5" xfId="105"/>
    <cellStyle name="40% - Ênfase4 5" xfId="106"/>
    <cellStyle name="20% - Ênfase5 5" xfId="107"/>
    <cellStyle name="40% - Ênfase5 5" xfId="108"/>
    <cellStyle name="20% - Ênfase6 5" xfId="109"/>
    <cellStyle name="40% - Ênfase6 5" xfId="110"/>
    <cellStyle name="Normal 3 4" xfId="111"/>
    <cellStyle name="Nota 3 4" xfId="112"/>
    <cellStyle name="Normal 4 4" xfId="113"/>
    <cellStyle name="Nota 4 4" xfId="114"/>
    <cellStyle name="20% - Ênfase1 2 4" xfId="115"/>
    <cellStyle name="40% - Ênfase1 2 4" xfId="116"/>
    <cellStyle name="20% - Ênfase2 2 4" xfId="117"/>
    <cellStyle name="40% - Ênfase2 2 4" xfId="118"/>
    <cellStyle name="20% - Ênfase3 2 4" xfId="119"/>
    <cellStyle name="40% - Ênfase3 2 4" xfId="120"/>
    <cellStyle name="20% - Ênfase4 2 4" xfId="121"/>
    <cellStyle name="40% - Ênfase4 2 4" xfId="122"/>
    <cellStyle name="20% - Ênfase5 2 4" xfId="123"/>
    <cellStyle name="40% - Ênfase5 2 4" xfId="124"/>
    <cellStyle name="20% - Ênfase6 2 4" xfId="125"/>
    <cellStyle name="40% - Ênfase6 2 4" xfId="126"/>
    <cellStyle name="Vírgula 3 4" xfId="127"/>
    <cellStyle name="Normal 2 2" xfId="128"/>
    <cellStyle name="Nota 2 2" xfId="129"/>
    <cellStyle name="Separador de milhares 2" xfId="130"/>
    <cellStyle name="Vírgula 2 3" xfId="131"/>
    <cellStyle name="Separador de milhares 3" xfId="132"/>
    <cellStyle name="Nota 2 3" xfId="133"/>
    <cellStyle name="20% - Ênfase2 4" xfId="134"/>
    <cellStyle name="40% - Ênfase1 4" xfId="135"/>
    <cellStyle name="Vírgula 2 4" xfId="136"/>
    <cellStyle name="20% - Ênfase1 4" xfId="137"/>
    <cellStyle name="20% - Ênfase1 3" xfId="138"/>
    <cellStyle name="40% - Ênfase1 3" xfId="139"/>
    <cellStyle name="20% - Ênfase2 3" xfId="140"/>
    <cellStyle name="40% - Ênfase2 3" xfId="141"/>
    <cellStyle name="40% - Ênfase3 4" xfId="142"/>
    <cellStyle name="20% - Ênfase3 3" xfId="143"/>
    <cellStyle name="40% - Ênfase3 3" xfId="144"/>
    <cellStyle name="20% - Ênfase3 4" xfId="145"/>
    <cellStyle name="20% - Ênfase4 3" xfId="146"/>
    <cellStyle name="40% - Ênfase4 3" xfId="147"/>
    <cellStyle name="20% - Ênfase5 3" xfId="148"/>
    <cellStyle name="40% - Ênfase5 3" xfId="149"/>
    <cellStyle name="20% - Ênfase6 3" xfId="150"/>
    <cellStyle name="40% - Ênfase6 3" xfId="151"/>
    <cellStyle name="40% - Ênfase2 4" xfId="152"/>
    <cellStyle name="Normal 3 2" xfId="153"/>
    <cellStyle name="Nota 3 2" xfId="154"/>
    <cellStyle name="Normal 4 2" xfId="155"/>
    <cellStyle name="Nota 4 2" xfId="156"/>
    <cellStyle name="20% - Ênfase1 2 2" xfId="157"/>
    <cellStyle name="40% - Ênfase1 2 2" xfId="158"/>
    <cellStyle name="20% - Ênfase2 2 2" xfId="159"/>
    <cellStyle name="40% - Ênfase2 2 2" xfId="160"/>
    <cellStyle name="20% - Ênfase3 2 2" xfId="161"/>
    <cellStyle name="40% - Ênfase3 2 2" xfId="162"/>
    <cellStyle name="20% - Ênfase4 2 2" xfId="163"/>
    <cellStyle name="40% - Ênfase4 2 2" xfId="164"/>
    <cellStyle name="20% - Ênfase5 2 2" xfId="165"/>
    <cellStyle name="40% - Ênfase5 2 2" xfId="166"/>
    <cellStyle name="20% - Ênfase6 2 2" xfId="167"/>
    <cellStyle name="40% - Ênfase6 2 2" xfId="168"/>
    <cellStyle name="Normal 2 3" xfId="169"/>
    <cellStyle name="Vírgula 3 2" xfId="170"/>
    <cellStyle name="20% - Ênfase4 4" xfId="171"/>
    <cellStyle name="40% - Ênfase4 4" xfId="172"/>
    <cellStyle name="20% - Ênfase5 4" xfId="173"/>
    <cellStyle name="40% - Ênfase5 4" xfId="174"/>
    <cellStyle name="20% - Ênfase6 4" xfId="175"/>
    <cellStyle name="40% - Ênfase6 4" xfId="176"/>
    <cellStyle name="Normal 3 3" xfId="177"/>
    <cellStyle name="Nota 3 3" xfId="178"/>
    <cellStyle name="Normal 4 3" xfId="179"/>
    <cellStyle name="Nota 4 3" xfId="180"/>
    <cellStyle name="20% - Ênfase1 2 3" xfId="181"/>
    <cellStyle name="40% - Ênfase1 2 3" xfId="182"/>
    <cellStyle name="20% - Ênfase2 2 3" xfId="183"/>
    <cellStyle name="40% - Ênfase2 2 3" xfId="184"/>
    <cellStyle name="20% - Ênfase3 2 3" xfId="185"/>
    <cellStyle name="40% - Ênfase3 2 3" xfId="186"/>
    <cellStyle name="20% - Ênfase4 2 3" xfId="187"/>
    <cellStyle name="40% - Ênfase4 2 3" xfId="188"/>
    <cellStyle name="20% - Ênfase5 2 3" xfId="189"/>
    <cellStyle name="40% - Ênfase5 2 3" xfId="190"/>
    <cellStyle name="20% - Ênfase6 2 3" xfId="191"/>
    <cellStyle name="40% - Ênfase6 2 3" xfId="192"/>
    <cellStyle name="Vírgula 3 3" xfId="193"/>
    <cellStyle name="Normal 2 5" xfId="194"/>
    <cellStyle name="Nota 2 5" xfId="195"/>
    <cellStyle name="20% - Ênfase1 6" xfId="196"/>
    <cellStyle name="40% - Ênfase1 6" xfId="197"/>
    <cellStyle name="20% - Ênfase2 6" xfId="198"/>
    <cellStyle name="40% - Ênfase2 6" xfId="199"/>
    <cellStyle name="20% - Ênfase3 6" xfId="200"/>
    <cellStyle name="40% - Ênfase3 6" xfId="201"/>
    <cellStyle name="20% - Ênfase4 6" xfId="202"/>
    <cellStyle name="40% - Ênfase4 6" xfId="203"/>
    <cellStyle name="20% - Ênfase5 6" xfId="204"/>
    <cellStyle name="40% - Ênfase5 6" xfId="205"/>
    <cellStyle name="20% - Ênfase6 6" xfId="206"/>
    <cellStyle name="40% - Ênfase6 6" xfId="207"/>
    <cellStyle name="Normal 3 5" xfId="208"/>
    <cellStyle name="Nota 3 5" xfId="209"/>
    <cellStyle name="Moeda 3" xfId="210"/>
    <cellStyle name="Normal 4 5" xfId="211"/>
    <cellStyle name="Nota 4 5" xfId="212"/>
    <cellStyle name="20% - Ênfase1 2 5" xfId="213"/>
    <cellStyle name="40% - Ênfase1 2 5" xfId="214"/>
    <cellStyle name="20% - Ênfase2 2 5" xfId="215"/>
    <cellStyle name="40% - Ênfase2 2 5" xfId="216"/>
    <cellStyle name="20% - Ênfase3 2 5" xfId="217"/>
    <cellStyle name="40% - Ênfase3 2 5" xfId="218"/>
    <cellStyle name="20% - Ênfase4 2 5" xfId="219"/>
    <cellStyle name="40% - Ênfase4 2 5" xfId="220"/>
    <cellStyle name="20% - Ênfase5 2 5" xfId="221"/>
    <cellStyle name="40% - Ênfase5 2 5" xfId="222"/>
    <cellStyle name="20% - Ênfase6 2 5" xfId="223"/>
    <cellStyle name="40% - Ênfase6 2 5" xfId="224"/>
    <cellStyle name="Normal 5 3" xfId="225"/>
    <cellStyle name="Vírgula 3 5" xfId="226"/>
    <cellStyle name="Normal 7 2" xfId="227"/>
    <cellStyle name="Normal 2 2 2" xfId="228"/>
    <cellStyle name="Nota 2 2 2" xfId="229"/>
    <cellStyle name="Nota 2 3 2" xfId="230"/>
    <cellStyle name="20% - Ênfase2 4 2" xfId="231"/>
    <cellStyle name="40% - Ênfase1 4 2" xfId="232"/>
    <cellStyle name="20% - Ênfase1 4 2" xfId="233"/>
    <cellStyle name="20% - Ênfase1 3 2" xfId="234"/>
    <cellStyle name="40% - Ênfase1 3 2" xfId="235"/>
    <cellStyle name="20% - Ênfase2 3 2" xfId="236"/>
    <cellStyle name="40% - Ênfase2 3 2" xfId="237"/>
    <cellStyle name="40% - Ênfase3 4 2" xfId="238"/>
    <cellStyle name="20% - Ênfase3 3 2" xfId="239"/>
    <cellStyle name="40% - Ênfase3 3 2" xfId="240"/>
    <cellStyle name="20% - Ênfase3 4 2" xfId="241"/>
    <cellStyle name="20% - Ênfase4 3 2" xfId="242"/>
    <cellStyle name="40% - Ênfase4 3 2" xfId="243"/>
    <cellStyle name="20% - Ênfase5 3 2" xfId="244"/>
    <cellStyle name="40% - Ênfase5 3 2" xfId="245"/>
    <cellStyle name="20% - Ênfase6 3 2" xfId="246"/>
    <cellStyle name="40% - Ênfase6 3 2" xfId="247"/>
    <cellStyle name="40% - Ênfase2 4 2" xfId="248"/>
    <cellStyle name="Normal 3 2 2" xfId="249"/>
    <cellStyle name="Nota 3 2 2" xfId="250"/>
    <cellStyle name="Normal 4 2 2" xfId="251"/>
    <cellStyle name="Nota 4 2 2" xfId="252"/>
    <cellStyle name="20% - Ênfase1 2 2 2" xfId="253"/>
    <cellStyle name="40% - Ênfase1 2 2 2" xfId="254"/>
    <cellStyle name="20% - Ênfase2 2 2 2" xfId="255"/>
    <cellStyle name="40% - Ênfase2 2 2 2" xfId="256"/>
    <cellStyle name="20% - Ênfase3 2 2 2" xfId="257"/>
    <cellStyle name="40% - Ênfase3 2 2 2" xfId="258"/>
    <cellStyle name="20% - Ênfase4 2 2 2" xfId="259"/>
    <cellStyle name="40% - Ênfase4 2 2 2" xfId="260"/>
    <cellStyle name="20% - Ênfase5 2 2 2" xfId="261"/>
    <cellStyle name="40% - Ênfase5 2 2 2" xfId="262"/>
    <cellStyle name="20% - Ênfase6 2 2 2" xfId="263"/>
    <cellStyle name="40% - Ênfase6 2 2 2" xfId="264"/>
    <cellStyle name="Normal 2 3 2" xfId="265"/>
    <cellStyle name="Vírgula 3 2 2" xfId="266"/>
    <cellStyle name="20% - Ênfase4 4 2" xfId="267"/>
    <cellStyle name="40% - Ênfase4 4 2" xfId="268"/>
    <cellStyle name="20% - Ênfase5 4 2" xfId="269"/>
    <cellStyle name="40% - Ênfase5 4 2" xfId="270"/>
    <cellStyle name="20% - Ênfase6 4 2" xfId="271"/>
    <cellStyle name="40% - Ênfase6 4 2" xfId="272"/>
    <cellStyle name="Normal 3 3 2" xfId="273"/>
    <cellStyle name="Nota 3 3 2" xfId="274"/>
    <cellStyle name="Normal 4 3 2" xfId="275"/>
    <cellStyle name="Nota 4 3 2" xfId="276"/>
    <cellStyle name="20% - Ênfase1 2 3 2" xfId="277"/>
    <cellStyle name="40% - Ênfase1 2 3 2" xfId="278"/>
    <cellStyle name="20% - Ênfase2 2 3 2" xfId="279"/>
    <cellStyle name="40% - Ênfase2 2 3 2" xfId="280"/>
    <cellStyle name="20% - Ênfase3 2 3 2" xfId="281"/>
    <cellStyle name="40% - Ênfase3 2 3 2" xfId="282"/>
    <cellStyle name="20% - Ênfase4 2 3 2" xfId="283"/>
    <cellStyle name="40% - Ênfase4 2 3 2" xfId="284"/>
    <cellStyle name="20% - Ênfase5 2 3 2" xfId="285"/>
    <cellStyle name="40% - Ênfase5 2 3 2" xfId="286"/>
    <cellStyle name="20% - Ênfase6 2 3 2" xfId="287"/>
    <cellStyle name="40% - Ênfase6 2 3 2" xfId="288"/>
    <cellStyle name="Vírgula 3 3 2" xfId="289"/>
    <cellStyle name="Normal 2 6" xfId="290"/>
    <cellStyle name="Nota 2 6" xfId="291"/>
    <cellStyle name="20% - Ênfase1 7" xfId="292"/>
    <cellStyle name="40% - Ênfase1 7" xfId="293"/>
    <cellStyle name="20% - Ênfase2 7" xfId="294"/>
    <cellStyle name="40% - Ênfase2 7" xfId="295"/>
    <cellStyle name="20% - Ênfase3 7" xfId="296"/>
    <cellStyle name="40% - Ênfase3 7" xfId="297"/>
    <cellStyle name="20% - Ênfase4 7" xfId="298"/>
    <cellStyle name="40% - Ênfase4 7" xfId="299"/>
    <cellStyle name="20% - Ênfase5 7" xfId="300"/>
    <cellStyle name="40% - Ênfase5 7" xfId="301"/>
    <cellStyle name="20% - Ênfase6 7" xfId="302"/>
    <cellStyle name="40% - Ênfase6 7" xfId="303"/>
    <cellStyle name="Normal 3 6" xfId="304"/>
    <cellStyle name="Nota 3 6" xfId="305"/>
    <cellStyle name="Normal 4 6" xfId="306"/>
    <cellStyle name="Nota 4 6" xfId="307"/>
    <cellStyle name="20% - Ênfase1 2 6" xfId="308"/>
    <cellStyle name="40% - Ênfase1 2 6" xfId="309"/>
    <cellStyle name="20% - Ênfase2 2 6" xfId="310"/>
    <cellStyle name="40% - Ênfase2 2 6" xfId="311"/>
    <cellStyle name="20% - Ênfase3 2 6" xfId="312"/>
    <cellStyle name="40% - Ênfase3 2 6" xfId="313"/>
    <cellStyle name="20% - Ênfase4 2 6" xfId="314"/>
    <cellStyle name="40% - Ênfase4 2 6" xfId="315"/>
    <cellStyle name="20% - Ênfase5 2 6" xfId="316"/>
    <cellStyle name="40% - Ênfase5 2 6" xfId="317"/>
    <cellStyle name="20% - Ênfase6 2 6" xfId="318"/>
    <cellStyle name="40% - Ênfase6 2 6" xfId="319"/>
    <cellStyle name="Normal 5 4" xfId="320"/>
    <cellStyle name="Vírgula 3 6" xfId="321"/>
    <cellStyle name="Normal 7 3" xfId="322"/>
    <cellStyle name="Normal 2 4 2" xfId="323"/>
    <cellStyle name="Nota 2 4 2" xfId="324"/>
    <cellStyle name="20% - Ênfase1 5 2" xfId="325"/>
    <cellStyle name="40% - Ênfase1 5 2" xfId="326"/>
    <cellStyle name="20% - Ênfase2 5 2" xfId="327"/>
    <cellStyle name="40% - Ênfase2 5 2" xfId="328"/>
    <cellStyle name="20% - Ênfase3 5 2" xfId="329"/>
    <cellStyle name="40% - Ênfase3 5 2" xfId="330"/>
    <cellStyle name="20% - Ênfase4 5 2" xfId="331"/>
    <cellStyle name="40% - Ênfase4 5 2" xfId="332"/>
    <cellStyle name="20% - Ênfase5 5 2" xfId="333"/>
    <cellStyle name="40% - Ênfase5 5 2" xfId="334"/>
    <cellStyle name="20% - Ênfase6 5 2" xfId="335"/>
    <cellStyle name="40% - Ênfase6 5 2" xfId="336"/>
    <cellStyle name="Normal 3 4 2" xfId="337"/>
    <cellStyle name="Nota 3 4 2" xfId="338"/>
    <cellStyle name="Normal 4 4 2" xfId="339"/>
    <cellStyle name="Nota 4 4 2" xfId="340"/>
    <cellStyle name="20% - Ênfase1 2 4 2" xfId="341"/>
    <cellStyle name="40% - Ênfase1 2 4 2" xfId="342"/>
    <cellStyle name="20% - Ênfase2 2 4 2" xfId="343"/>
    <cellStyle name="40% - Ênfase2 2 4 2" xfId="344"/>
    <cellStyle name="20% - Ênfase3 2 4 2" xfId="345"/>
    <cellStyle name="40% - Ênfase3 2 4 2" xfId="346"/>
    <cellStyle name="20% - Ênfase4 2 4 2" xfId="347"/>
    <cellStyle name="40% - Ênfase4 2 4 2" xfId="348"/>
    <cellStyle name="20% - Ênfase5 2 4 2" xfId="349"/>
    <cellStyle name="40% - Ênfase5 2 4 2" xfId="350"/>
    <cellStyle name="20% - Ênfase6 2 4 2" xfId="351"/>
    <cellStyle name="40% - Ênfase6 2 4 2" xfId="352"/>
    <cellStyle name="Vírgula 3 4 2" xfId="353"/>
    <cellStyle name="Normal 2 2 3" xfId="354"/>
    <cellStyle name="Nota 2 2 3" xfId="355"/>
    <cellStyle name="Nota 2 3 3" xfId="356"/>
    <cellStyle name="20% - Ênfase2 4 3" xfId="357"/>
    <cellStyle name="40% - Ênfase1 4 3" xfId="358"/>
    <cellStyle name="20% - Ênfase1 4 3" xfId="359"/>
    <cellStyle name="20% - Ênfase1 3 3" xfId="360"/>
    <cellStyle name="40% - Ênfase1 3 3" xfId="361"/>
    <cellStyle name="20% - Ênfase2 3 3" xfId="362"/>
    <cellStyle name="40% - Ênfase2 3 3" xfId="363"/>
    <cellStyle name="40% - Ênfase3 4 3" xfId="364"/>
    <cellStyle name="20% - Ênfase3 3 3" xfId="365"/>
    <cellStyle name="40% - Ênfase3 3 3" xfId="366"/>
    <cellStyle name="20% - Ênfase3 4 3" xfId="367"/>
    <cellStyle name="20% - Ênfase4 3 3" xfId="368"/>
    <cellStyle name="40% - Ênfase4 3 3" xfId="369"/>
    <cellStyle name="20% - Ênfase5 3 3" xfId="370"/>
    <cellStyle name="40% - Ênfase5 3 3" xfId="371"/>
    <cellStyle name="20% - Ênfase6 3 3" xfId="372"/>
    <cellStyle name="40% - Ênfase6 3 3" xfId="373"/>
    <cellStyle name="40% - Ênfase2 4 3" xfId="374"/>
    <cellStyle name="Normal 3 2 3" xfId="375"/>
    <cellStyle name="Nota 3 2 3" xfId="376"/>
    <cellStyle name="Normal 4 2 3" xfId="377"/>
    <cellStyle name="Nota 4 2 3" xfId="378"/>
    <cellStyle name="20% - Ênfase1 2 2 3" xfId="379"/>
    <cellStyle name="40% - Ênfase1 2 2 3" xfId="380"/>
    <cellStyle name="20% - Ênfase2 2 2 3" xfId="381"/>
    <cellStyle name="40% - Ênfase2 2 2 3" xfId="382"/>
    <cellStyle name="20% - Ênfase3 2 2 3" xfId="383"/>
    <cellStyle name="40% - Ênfase3 2 2 3" xfId="384"/>
    <cellStyle name="20% - Ênfase4 2 2 3" xfId="385"/>
    <cellStyle name="40% - Ênfase4 2 2 3" xfId="386"/>
    <cellStyle name="20% - Ênfase5 2 2 3" xfId="387"/>
    <cellStyle name="40% - Ênfase5 2 2 3" xfId="388"/>
    <cellStyle name="20% - Ênfase6 2 2 3" xfId="389"/>
    <cellStyle name="40% - Ênfase6 2 2 3" xfId="390"/>
    <cellStyle name="Normal 2 3 3" xfId="391"/>
    <cellStyle name="Vírgula 3 2 3" xfId="392"/>
    <cellStyle name="20% - Ênfase4 4 3" xfId="393"/>
    <cellStyle name="40% - Ênfase4 4 3" xfId="394"/>
    <cellStyle name="20% - Ênfase5 4 3" xfId="395"/>
    <cellStyle name="40% - Ênfase5 4 3" xfId="396"/>
    <cellStyle name="20% - Ênfase6 4 3" xfId="397"/>
    <cellStyle name="40% - Ênfase6 4 3" xfId="398"/>
    <cellStyle name="Normal 3 3 3" xfId="399"/>
    <cellStyle name="Nota 3 3 3" xfId="400"/>
    <cellStyle name="Normal 4 3 3" xfId="401"/>
    <cellStyle name="Nota 4 3 3" xfId="402"/>
    <cellStyle name="20% - Ênfase1 2 3 3" xfId="403"/>
    <cellStyle name="40% - Ênfase1 2 3 3" xfId="404"/>
    <cellStyle name="20% - Ênfase2 2 3 3" xfId="405"/>
    <cellStyle name="40% - Ênfase2 2 3 3" xfId="406"/>
    <cellStyle name="20% - Ênfase3 2 3 3" xfId="407"/>
    <cellStyle name="40% - Ênfase3 2 3 3" xfId="408"/>
    <cellStyle name="20% - Ênfase4 2 3 3" xfId="409"/>
    <cellStyle name="40% - Ênfase4 2 3 3" xfId="410"/>
    <cellStyle name="20% - Ênfase5 2 3 3" xfId="411"/>
    <cellStyle name="40% - Ênfase5 2 3 3" xfId="412"/>
    <cellStyle name="20% - Ênfase6 2 3 3" xfId="413"/>
    <cellStyle name="40% - Ênfase6 2 3 3" xfId="414"/>
    <cellStyle name="Vírgula 3 3 3" xfId="415"/>
    <cellStyle name="Normal 2 5 2" xfId="416"/>
    <cellStyle name="Nota 2 5 2" xfId="417"/>
    <cellStyle name="20% - Ênfase1 6 2" xfId="418"/>
    <cellStyle name="40% - Ênfase1 6 2" xfId="419"/>
    <cellStyle name="20% - Ênfase2 6 2" xfId="420"/>
    <cellStyle name="40% - Ênfase2 6 2" xfId="421"/>
    <cellStyle name="20% - Ênfase3 6 2" xfId="422"/>
    <cellStyle name="40% - Ênfase3 6 2" xfId="423"/>
    <cellStyle name="20% - Ênfase4 6 2" xfId="424"/>
    <cellStyle name="40% - Ênfase4 6 2" xfId="425"/>
    <cellStyle name="20% - Ênfase5 6 2" xfId="426"/>
    <cellStyle name="40% - Ênfase5 6 2" xfId="427"/>
    <cellStyle name="20% - Ênfase6 6 2" xfId="428"/>
    <cellStyle name="40% - Ênfase6 6 2" xfId="429"/>
    <cellStyle name="Normal 3 5 2" xfId="430"/>
    <cellStyle name="Nota 3 5 2" xfId="431"/>
    <cellStyle name="Normal 4 5 2" xfId="432"/>
    <cellStyle name="Nota 4 5 2" xfId="433"/>
    <cellStyle name="20% - Ênfase1 2 5 2" xfId="434"/>
    <cellStyle name="40% - Ênfase1 2 5 2" xfId="435"/>
    <cellStyle name="20% - Ênfase2 2 5 2" xfId="436"/>
    <cellStyle name="40% - Ênfase2 2 5 2" xfId="437"/>
    <cellStyle name="20% - Ênfase3 2 5 2" xfId="438"/>
    <cellStyle name="40% - Ênfase3 2 5 2" xfId="439"/>
    <cellStyle name="20% - Ênfase4 2 5 2" xfId="440"/>
    <cellStyle name="40% - Ênfase4 2 5 2" xfId="441"/>
    <cellStyle name="20% - Ênfase5 2 5 2" xfId="442"/>
    <cellStyle name="40% - Ênfase5 2 5 2" xfId="443"/>
    <cellStyle name="20% - Ênfase6 2 5 2" xfId="444"/>
    <cellStyle name="40% - Ênfase6 2 5 2" xfId="445"/>
    <cellStyle name="Normal 5 3 2" xfId="446"/>
    <cellStyle name="Vírgula 3 5 2" xfId="447"/>
    <cellStyle name="Normal 7 2 2" xfId="448"/>
    <cellStyle name="Normal 2 2 2 2" xfId="449"/>
    <cellStyle name="Nota 2 2 2 2" xfId="450"/>
    <cellStyle name="Nota 2 3 2 2" xfId="451"/>
    <cellStyle name="20% - Ênfase2 4 2 2" xfId="452"/>
    <cellStyle name="40% - Ênfase1 4 2 2" xfId="453"/>
    <cellStyle name="20% - Ênfase1 4 2 2" xfId="454"/>
    <cellStyle name="20% - Ênfase1 3 2 2" xfId="455"/>
    <cellStyle name="40% - Ênfase1 3 2 2" xfId="456"/>
    <cellStyle name="20% - Ênfase2 3 2 2" xfId="457"/>
    <cellStyle name="40% - Ênfase2 3 2 2" xfId="458"/>
    <cellStyle name="40% - Ênfase3 4 2 2" xfId="459"/>
    <cellStyle name="20% - Ênfase3 3 2 2" xfId="460"/>
    <cellStyle name="40% - Ênfase3 3 2 2" xfId="461"/>
    <cellStyle name="20% - Ênfase3 4 2 2" xfId="462"/>
    <cellStyle name="20% - Ênfase4 3 2 2" xfId="463"/>
    <cellStyle name="40% - Ênfase4 3 2 2" xfId="464"/>
    <cellStyle name="20% - Ênfase5 3 2 2" xfId="465"/>
    <cellStyle name="40% - Ênfase5 3 2 2" xfId="466"/>
    <cellStyle name="20% - Ênfase6 3 2 2" xfId="467"/>
    <cellStyle name="40% - Ênfase6 3 2 2" xfId="468"/>
    <cellStyle name="40% - Ênfase2 4 2 2" xfId="469"/>
    <cellStyle name="Normal 3 2 2 2" xfId="470"/>
    <cellStyle name="Nota 3 2 2 2" xfId="471"/>
    <cellStyle name="Normal 4 2 2 2" xfId="472"/>
    <cellStyle name="Nota 4 2 2 2" xfId="473"/>
    <cellStyle name="20% - Ênfase1 2 2 2 2" xfId="474"/>
    <cellStyle name="40% - Ênfase1 2 2 2 2" xfId="475"/>
    <cellStyle name="20% - Ênfase2 2 2 2 2" xfId="476"/>
    <cellStyle name="40% - Ênfase2 2 2 2 2" xfId="477"/>
    <cellStyle name="20% - Ênfase3 2 2 2 2" xfId="478"/>
    <cellStyle name="40% - Ênfase3 2 2 2 2" xfId="479"/>
    <cellStyle name="20% - Ênfase4 2 2 2 2" xfId="480"/>
    <cellStyle name="40% - Ênfase4 2 2 2 2" xfId="481"/>
    <cellStyle name="20% - Ênfase5 2 2 2 2" xfId="482"/>
    <cellStyle name="40% - Ênfase5 2 2 2 2" xfId="483"/>
    <cellStyle name="20% - Ênfase6 2 2 2 2" xfId="484"/>
    <cellStyle name="40% - Ênfase6 2 2 2 2" xfId="485"/>
    <cellStyle name="Normal 2 3 2 2" xfId="486"/>
    <cellStyle name="Vírgula 3 2 2 2" xfId="487"/>
    <cellStyle name="20% - Ênfase4 4 2 2" xfId="488"/>
    <cellStyle name="40% - Ênfase4 4 2 2" xfId="489"/>
    <cellStyle name="20% - Ênfase5 4 2 2" xfId="490"/>
    <cellStyle name="40% - Ênfase5 4 2 2" xfId="491"/>
    <cellStyle name="20% - Ênfase6 4 2 2" xfId="492"/>
    <cellStyle name="40% - Ênfase6 4 2 2" xfId="493"/>
    <cellStyle name="Normal 3 3 2 2" xfId="494"/>
    <cellStyle name="Nota 3 3 2 2" xfId="495"/>
    <cellStyle name="Normal 4 3 2 2" xfId="496"/>
    <cellStyle name="Nota 4 3 2 2" xfId="497"/>
    <cellStyle name="20% - Ênfase1 2 3 2 2" xfId="498"/>
    <cellStyle name="40% - Ênfase1 2 3 2 2" xfId="499"/>
    <cellStyle name="20% - Ênfase2 2 3 2 2" xfId="500"/>
    <cellStyle name="40% - Ênfase2 2 3 2 2" xfId="501"/>
    <cellStyle name="20% - Ênfase3 2 3 2 2" xfId="502"/>
    <cellStyle name="40% - Ênfase3 2 3 2 2" xfId="503"/>
    <cellStyle name="20% - Ênfase4 2 3 2 2" xfId="504"/>
    <cellStyle name="40% - Ênfase4 2 3 2 2" xfId="505"/>
    <cellStyle name="20% - Ênfase5 2 3 2 2" xfId="506"/>
    <cellStyle name="40% - Ênfase5 2 3 2 2" xfId="507"/>
    <cellStyle name="20% - Ênfase6 2 3 2 2" xfId="508"/>
    <cellStyle name="40% - Ênfase6 2 3 2 2" xfId="509"/>
    <cellStyle name="Vírgula 3 3 2 2" xfId="510"/>
    <cellStyle name="Normal 2 7" xfId="511"/>
    <cellStyle name="Nota 2 7" xfId="512"/>
    <cellStyle name="20% - Ênfase1 8" xfId="513"/>
    <cellStyle name="40% - Ênfase1 8" xfId="514"/>
    <cellStyle name="20% - Ênfase2 8" xfId="515"/>
    <cellStyle name="40% - Ênfase2 8" xfId="516"/>
    <cellStyle name="20% - Ênfase3 8" xfId="517"/>
    <cellStyle name="40% - Ênfase3 8" xfId="518"/>
    <cellStyle name="20% - Ênfase4 8" xfId="519"/>
    <cellStyle name="40% - Ênfase4 8" xfId="520"/>
    <cellStyle name="20% - Ênfase5 8" xfId="521"/>
    <cellStyle name="40% - Ênfase5 8" xfId="522"/>
    <cellStyle name="20% - Ênfase6 8" xfId="523"/>
    <cellStyle name="40% - Ênfase6 8" xfId="524"/>
    <cellStyle name="Normal 3 7" xfId="525"/>
    <cellStyle name="Nota 3 7" xfId="526"/>
    <cellStyle name="Normal 4 7" xfId="527"/>
    <cellStyle name="Nota 4 7" xfId="528"/>
    <cellStyle name="20% - Ênfase1 2 7" xfId="529"/>
    <cellStyle name="40% - Ênfase1 2 7" xfId="530"/>
    <cellStyle name="20% - Ênfase2 2 7" xfId="531"/>
    <cellStyle name="40% - Ênfase2 2 7" xfId="532"/>
    <cellStyle name="20% - Ênfase3 2 7" xfId="533"/>
    <cellStyle name="40% - Ênfase3 2 7" xfId="534"/>
    <cellStyle name="20% - Ênfase4 2 7" xfId="535"/>
    <cellStyle name="40% - Ênfase4 2 7" xfId="536"/>
    <cellStyle name="20% - Ênfase5 2 7" xfId="537"/>
    <cellStyle name="40% - Ênfase5 2 7" xfId="538"/>
    <cellStyle name="20% - Ênfase6 2 7" xfId="539"/>
    <cellStyle name="40% - Ênfase6 2 7" xfId="540"/>
    <cellStyle name="Normal 5 5" xfId="541"/>
    <cellStyle name="Vírgula 3 7" xfId="542"/>
    <cellStyle name="Normal 7 4" xfId="543"/>
    <cellStyle name="Normal 2 4 3" xfId="544"/>
    <cellStyle name="Nota 2 4 3" xfId="545"/>
    <cellStyle name="20% - Ênfase1 5 3" xfId="546"/>
    <cellStyle name="40% - Ênfase1 5 3" xfId="547"/>
    <cellStyle name="20% - Ênfase2 5 3" xfId="548"/>
    <cellStyle name="40% - Ênfase2 5 3" xfId="549"/>
    <cellStyle name="20% - Ênfase3 5 3" xfId="550"/>
    <cellStyle name="40% - Ênfase3 5 3" xfId="551"/>
    <cellStyle name="20% - Ênfase4 5 3" xfId="552"/>
    <cellStyle name="40% - Ênfase4 5 3" xfId="553"/>
    <cellStyle name="20% - Ênfase5 5 3" xfId="554"/>
    <cellStyle name="40% - Ênfase5 5 3" xfId="555"/>
    <cellStyle name="20% - Ênfase6 5 3" xfId="556"/>
    <cellStyle name="40% - Ênfase6 5 3" xfId="557"/>
    <cellStyle name="Normal 3 4 3" xfId="558"/>
    <cellStyle name="Nota 3 4 3" xfId="559"/>
    <cellStyle name="Normal 4 4 3" xfId="560"/>
    <cellStyle name="Nota 4 4 3" xfId="561"/>
    <cellStyle name="20% - Ênfase1 2 4 3" xfId="562"/>
    <cellStyle name="40% - Ênfase1 2 4 3" xfId="563"/>
    <cellStyle name="20% - Ênfase2 2 4 3" xfId="564"/>
    <cellStyle name="40% - Ênfase2 2 4 3" xfId="565"/>
    <cellStyle name="20% - Ênfase3 2 4 3" xfId="566"/>
    <cellStyle name="40% - Ênfase3 2 4 3" xfId="567"/>
    <cellStyle name="20% - Ênfase4 2 4 3" xfId="568"/>
    <cellStyle name="40% - Ênfase4 2 4 3" xfId="569"/>
    <cellStyle name="20% - Ênfase5 2 4 3" xfId="570"/>
    <cellStyle name="40% - Ênfase5 2 4 3" xfId="571"/>
    <cellStyle name="20% - Ênfase6 2 4 3" xfId="572"/>
    <cellStyle name="40% - Ênfase6 2 4 3" xfId="573"/>
    <cellStyle name="Vírgula 3 4 3" xfId="574"/>
    <cellStyle name="Normal 2 2 4" xfId="575"/>
    <cellStyle name="Nota 2 2 4" xfId="576"/>
    <cellStyle name="Nota 2 3 4" xfId="577"/>
    <cellStyle name="20% - Ênfase2 4 4" xfId="578"/>
    <cellStyle name="40% - Ênfase1 4 4" xfId="579"/>
    <cellStyle name="20% - Ênfase1 4 4" xfId="580"/>
    <cellStyle name="20% - Ênfase1 3 4" xfId="581"/>
    <cellStyle name="40% - Ênfase1 3 4" xfId="582"/>
    <cellStyle name="20% - Ênfase2 3 4" xfId="583"/>
    <cellStyle name="40% - Ênfase2 3 4" xfId="584"/>
    <cellStyle name="40% - Ênfase3 4 4" xfId="585"/>
    <cellStyle name="20% - Ênfase3 3 4" xfId="586"/>
    <cellStyle name="40% - Ênfase3 3 4" xfId="587"/>
    <cellStyle name="20% - Ênfase3 4 4" xfId="588"/>
    <cellStyle name="20% - Ênfase4 3 4" xfId="589"/>
    <cellStyle name="40% - Ênfase4 3 4" xfId="590"/>
    <cellStyle name="20% - Ênfase5 3 4" xfId="591"/>
    <cellStyle name="40% - Ênfase5 3 4" xfId="592"/>
    <cellStyle name="20% - Ênfase6 3 4" xfId="593"/>
    <cellStyle name="40% - Ênfase6 3 4" xfId="594"/>
    <cellStyle name="40% - Ênfase2 4 4" xfId="595"/>
    <cellStyle name="Normal 3 2 4" xfId="596"/>
    <cellStyle name="Nota 3 2 4" xfId="597"/>
    <cellStyle name="Normal 4 2 4" xfId="598"/>
    <cellStyle name="Nota 4 2 4" xfId="599"/>
    <cellStyle name="20% - Ênfase1 2 2 4" xfId="600"/>
    <cellStyle name="40% - Ênfase1 2 2 4" xfId="601"/>
    <cellStyle name="20% - Ênfase2 2 2 4" xfId="602"/>
    <cellStyle name="40% - Ênfase2 2 2 4" xfId="603"/>
    <cellStyle name="20% - Ênfase3 2 2 4" xfId="604"/>
    <cellStyle name="40% - Ênfase3 2 2 4" xfId="605"/>
    <cellStyle name="20% - Ênfase4 2 2 4" xfId="606"/>
    <cellStyle name="40% - Ênfase4 2 2 4" xfId="607"/>
    <cellStyle name="20% - Ênfase5 2 2 4" xfId="608"/>
    <cellStyle name="40% - Ênfase5 2 2 4" xfId="609"/>
    <cellStyle name="20% - Ênfase6 2 2 4" xfId="610"/>
    <cellStyle name="40% - Ênfase6 2 2 4" xfId="611"/>
    <cellStyle name="Normal 2 3 4" xfId="612"/>
    <cellStyle name="Vírgula 3 2 4" xfId="613"/>
    <cellStyle name="20% - Ênfase4 4 4" xfId="614"/>
    <cellStyle name="40% - Ênfase4 4 4" xfId="615"/>
    <cellStyle name="20% - Ênfase5 4 4" xfId="616"/>
    <cellStyle name="40% - Ênfase5 4 4" xfId="617"/>
    <cellStyle name="20% - Ênfase6 4 4" xfId="618"/>
    <cellStyle name="40% - Ênfase6 4 4" xfId="619"/>
    <cellStyle name="Normal 3 3 4" xfId="620"/>
    <cellStyle name="Nota 3 3 4" xfId="621"/>
    <cellStyle name="Normal 4 3 4" xfId="622"/>
    <cellStyle name="Nota 4 3 4" xfId="623"/>
    <cellStyle name="20% - Ênfase1 2 3 4" xfId="624"/>
    <cellStyle name="40% - Ênfase1 2 3 4" xfId="625"/>
    <cellStyle name="20% - Ênfase2 2 3 4" xfId="626"/>
    <cellStyle name="40% - Ênfase2 2 3 4" xfId="627"/>
    <cellStyle name="20% - Ênfase3 2 3 4" xfId="628"/>
    <cellStyle name="40% - Ênfase3 2 3 4" xfId="629"/>
    <cellStyle name="20% - Ênfase4 2 3 4" xfId="630"/>
    <cellStyle name="40% - Ênfase4 2 3 4" xfId="631"/>
    <cellStyle name="20% - Ênfase5 2 3 4" xfId="632"/>
    <cellStyle name="40% - Ênfase5 2 3 4" xfId="633"/>
    <cellStyle name="20% - Ênfase6 2 3 4" xfId="634"/>
    <cellStyle name="40% - Ênfase6 2 3 4" xfId="635"/>
    <cellStyle name="Vírgula 3 3 4" xfId="636"/>
    <cellStyle name="Normal 2 5 3" xfId="637"/>
    <cellStyle name="Nota 2 5 3" xfId="638"/>
    <cellStyle name="20% - Ênfase1 6 3" xfId="639"/>
    <cellStyle name="40% - Ênfase1 6 3" xfId="640"/>
    <cellStyle name="20% - Ênfase2 6 3" xfId="641"/>
    <cellStyle name="40% - Ênfase2 6 3" xfId="642"/>
    <cellStyle name="20% - Ênfase3 6 3" xfId="643"/>
    <cellStyle name="40% - Ênfase3 6 3" xfId="644"/>
    <cellStyle name="20% - Ênfase4 6 3" xfId="645"/>
    <cellStyle name="40% - Ênfase4 6 3" xfId="646"/>
    <cellStyle name="20% - Ênfase5 6 3" xfId="647"/>
    <cellStyle name="40% - Ênfase5 6 3" xfId="648"/>
    <cellStyle name="20% - Ênfase6 6 3" xfId="649"/>
    <cellStyle name="40% - Ênfase6 6 3" xfId="650"/>
    <cellStyle name="Normal 3 5 3" xfId="651"/>
    <cellStyle name="Nota 3 5 3" xfId="652"/>
    <cellStyle name="Normal 4 5 3" xfId="653"/>
    <cellStyle name="Nota 4 5 3" xfId="654"/>
    <cellStyle name="20% - Ênfase1 2 5 3" xfId="655"/>
    <cellStyle name="40% - Ênfase1 2 5 3" xfId="656"/>
    <cellStyle name="20% - Ênfase2 2 5 3" xfId="657"/>
    <cellStyle name="40% - Ênfase2 2 5 3" xfId="658"/>
    <cellStyle name="20% - Ênfase3 2 5 3" xfId="659"/>
    <cellStyle name="40% - Ênfase3 2 5 3" xfId="660"/>
    <cellStyle name="20% - Ênfase4 2 5 3" xfId="661"/>
    <cellStyle name="40% - Ênfase4 2 5 3" xfId="662"/>
    <cellStyle name="20% - Ênfase5 2 5 3" xfId="663"/>
    <cellStyle name="40% - Ênfase5 2 5 3" xfId="664"/>
    <cellStyle name="20% - Ênfase6 2 5 3" xfId="665"/>
    <cellStyle name="40% - Ênfase6 2 5 3" xfId="666"/>
    <cellStyle name="Normal 5 3 3" xfId="667"/>
    <cellStyle name="Vírgula 3 5 3" xfId="668"/>
    <cellStyle name="Normal 7 2 3" xfId="669"/>
    <cellStyle name="Normal 2 2 2 3" xfId="670"/>
    <cellStyle name="Nota 2 2 2 3" xfId="671"/>
    <cellStyle name="Nota 2 3 2 3" xfId="672"/>
    <cellStyle name="20% - Ênfase2 4 2 3" xfId="673"/>
    <cellStyle name="40% - Ênfase1 4 2 3" xfId="674"/>
    <cellStyle name="20% - Ênfase1 4 2 3" xfId="675"/>
    <cellStyle name="20% - Ênfase1 3 2 3" xfId="676"/>
    <cellStyle name="40% - Ênfase1 3 2 3" xfId="677"/>
    <cellStyle name="20% - Ênfase2 3 2 3" xfId="678"/>
    <cellStyle name="40% - Ênfase2 3 2 3" xfId="679"/>
    <cellStyle name="40% - Ênfase3 4 2 3" xfId="680"/>
    <cellStyle name="20% - Ênfase3 3 2 3" xfId="681"/>
    <cellStyle name="40% - Ênfase3 3 2 3" xfId="682"/>
    <cellStyle name="20% - Ênfase3 4 2 3" xfId="683"/>
    <cellStyle name="20% - Ênfase4 3 2 3" xfId="684"/>
    <cellStyle name="40% - Ênfase4 3 2 3" xfId="685"/>
    <cellStyle name="20% - Ênfase5 3 2 3" xfId="686"/>
    <cellStyle name="40% - Ênfase5 3 2 3" xfId="687"/>
    <cellStyle name="20% - Ênfase6 3 2 3" xfId="688"/>
    <cellStyle name="40% - Ênfase6 3 2 3" xfId="689"/>
    <cellStyle name="40% - Ênfase2 4 2 3" xfId="690"/>
    <cellStyle name="Normal 3 2 2 3" xfId="691"/>
    <cellStyle name="Nota 3 2 2 3" xfId="692"/>
    <cellStyle name="Normal 4 2 2 3" xfId="693"/>
    <cellStyle name="Nota 4 2 2 3" xfId="694"/>
    <cellStyle name="20% - Ênfase1 2 2 2 3" xfId="695"/>
    <cellStyle name="40% - Ênfase1 2 2 2 3" xfId="696"/>
    <cellStyle name="20% - Ênfase2 2 2 2 3" xfId="697"/>
    <cellStyle name="40% - Ênfase2 2 2 2 3" xfId="698"/>
    <cellStyle name="20% - Ênfase3 2 2 2 3" xfId="699"/>
    <cellStyle name="40% - Ênfase3 2 2 2 3" xfId="700"/>
    <cellStyle name="20% - Ênfase4 2 2 2 3" xfId="701"/>
    <cellStyle name="40% - Ênfase4 2 2 2 3" xfId="702"/>
    <cellStyle name="20% - Ênfase5 2 2 2 3" xfId="703"/>
    <cellStyle name="40% - Ênfase5 2 2 2 3" xfId="704"/>
    <cellStyle name="20% - Ênfase6 2 2 2 3" xfId="705"/>
    <cellStyle name="40% - Ênfase6 2 2 2 3" xfId="706"/>
    <cellStyle name="Normal 2 3 2 3" xfId="707"/>
    <cellStyle name="Vírgula 3 2 2 3" xfId="708"/>
    <cellStyle name="20% - Ênfase4 4 2 3" xfId="709"/>
    <cellStyle name="40% - Ênfase4 4 2 3" xfId="710"/>
    <cellStyle name="20% - Ênfase5 4 2 3" xfId="711"/>
    <cellStyle name="40% - Ênfase5 4 2 3" xfId="712"/>
    <cellStyle name="20% - Ênfase6 4 2 3" xfId="713"/>
    <cellStyle name="40% - Ênfase6 4 2 3" xfId="714"/>
    <cellStyle name="Normal 3 3 2 3" xfId="715"/>
    <cellStyle name="Nota 3 3 2 3" xfId="716"/>
    <cellStyle name="Normal 4 3 2 3" xfId="717"/>
    <cellStyle name="Nota 4 3 2 3" xfId="718"/>
    <cellStyle name="20% - Ênfase1 2 3 2 3" xfId="719"/>
    <cellStyle name="40% - Ênfase1 2 3 2 3" xfId="720"/>
    <cellStyle name="20% - Ênfase2 2 3 2 3" xfId="721"/>
    <cellStyle name="40% - Ênfase2 2 3 2 3" xfId="722"/>
    <cellStyle name="20% - Ênfase3 2 3 2 3" xfId="723"/>
    <cellStyle name="40% - Ênfase3 2 3 2 3" xfId="724"/>
    <cellStyle name="20% - Ênfase4 2 3 2 3" xfId="725"/>
    <cellStyle name="40% - Ênfase4 2 3 2 3" xfId="726"/>
    <cellStyle name="20% - Ênfase5 2 3 2 3" xfId="727"/>
    <cellStyle name="40% - Ênfase5 2 3 2 3" xfId="728"/>
    <cellStyle name="20% - Ênfase6 2 3 2 3" xfId="729"/>
    <cellStyle name="40% - Ênfase6 2 3 2 3" xfId="730"/>
    <cellStyle name="Vírgula 3 3 2 3" xfId="731"/>
    <cellStyle name="Vírgula 3 8" xfId="732"/>
    <cellStyle name="Normal 5 6" xfId="733"/>
    <cellStyle name="Nota 2 8" xfId="734"/>
    <cellStyle name="40% - Ênfase6 2 8" xfId="735"/>
    <cellStyle name="Vírgula 3 9" xfId="736"/>
    <cellStyle name="Vírgula 3 8 2" xfId="737"/>
    <cellStyle name="Vírgula 3 8 2 2" xfId="738"/>
    <cellStyle name="Vírgula 3 8 2 2 2" xfId="739"/>
    <cellStyle name="Normal 8" xfId="740"/>
    <cellStyle name="Vírgula 3 7 2" xfId="741"/>
    <cellStyle name="20% - Ênfase1 10" xfId="742"/>
    <cellStyle name="20% - Ênfase1 11" xfId="743"/>
    <cellStyle name="20% - Ênfase1 2 10" xfId="744"/>
    <cellStyle name="20% - Ênfase1 2 2 2 2 2" xfId="745"/>
    <cellStyle name="20% - Ênfase1 2 2 2 2 3" xfId="746"/>
    <cellStyle name="20% - Ênfase1 2 2 2 2 4" xfId="747"/>
    <cellStyle name="20% - Ênfase1 2 2 2 3 2" xfId="748"/>
    <cellStyle name="20% - Ênfase1 2 2 2 3 3" xfId="749"/>
    <cellStyle name="20% - Ênfase1 2 2 2 4" xfId="750"/>
    <cellStyle name="20% - Ênfase1 2 2 2 5" xfId="751"/>
    <cellStyle name="20% - Ênfase1 2 2 2 6" xfId="752"/>
    <cellStyle name="20% - Ênfase1 2 2 3 2" xfId="753"/>
    <cellStyle name="20% - Ênfase1 2 2 3 3" xfId="754"/>
    <cellStyle name="20% - Ênfase1 2 2 3 4" xfId="755"/>
    <cellStyle name="20% - Ênfase1 2 2 4 2" xfId="756"/>
    <cellStyle name="20% - Ênfase1 2 2 4 3" xfId="757"/>
    <cellStyle name="20% - Ênfase1 2 2 4 4" xfId="758"/>
    <cellStyle name="20% - Ênfase1 2 2 5" xfId="759"/>
    <cellStyle name="20% - Ênfase1 2 2 6" xfId="760"/>
    <cellStyle name="20% - Ênfase1 2 2 7" xfId="761"/>
    <cellStyle name="20% - Ênfase1 2 3 2 2 2" xfId="762"/>
    <cellStyle name="20% - Ênfase1 2 3 2 2 3" xfId="763"/>
    <cellStyle name="20% - Ênfase1 2 3 2 2 4" xfId="764"/>
    <cellStyle name="20% - Ênfase1 2 3 2 3 2" xfId="765"/>
    <cellStyle name="20% - Ênfase1 2 3 2 3 3" xfId="766"/>
    <cellStyle name="20% - Ênfase1 2 3 2 4" xfId="767"/>
    <cellStyle name="20% - Ênfase1 2 3 2 5" xfId="768"/>
    <cellStyle name="20% - Ênfase1 2 3 2 6" xfId="769"/>
    <cellStyle name="20% - Ênfase1 2 3 3 2" xfId="770"/>
    <cellStyle name="20% - Ênfase1 2 3 3 3" xfId="771"/>
    <cellStyle name="20% - Ênfase1 2 3 3 4" xfId="772"/>
    <cellStyle name="20% - Ênfase1 2 3 4 2" xfId="773"/>
    <cellStyle name="20% - Ênfase1 2 3 4 3" xfId="774"/>
    <cellStyle name="20% - Ênfase1 2 3 4 4" xfId="775"/>
    <cellStyle name="20% - Ênfase1 2 3 5" xfId="776"/>
    <cellStyle name="20% - Ênfase1 2 3 6" xfId="777"/>
    <cellStyle name="20% - Ênfase1 2 3 7" xfId="778"/>
    <cellStyle name="20% - Ênfase1 2 4 2 2" xfId="779"/>
    <cellStyle name="20% - Ênfase1 2 4 2 3" xfId="780"/>
    <cellStyle name="20% - Ênfase1 2 4 2 4" xfId="781"/>
    <cellStyle name="20% - Ênfase1 2 4 3 2" xfId="782"/>
    <cellStyle name="20% - Ênfase1 2 4 3 3" xfId="783"/>
    <cellStyle name="20% - Ênfase1 2 4 4" xfId="784"/>
    <cellStyle name="20% - Ênfase1 2 4 5" xfId="785"/>
    <cellStyle name="20% - Ênfase1 2 4 6" xfId="786"/>
    <cellStyle name="20% - Ênfase1 2 5 2 2" xfId="787"/>
    <cellStyle name="20% - Ênfase1 2 5 2 3" xfId="788"/>
    <cellStyle name="20% - Ênfase1 2 5 2 4" xfId="789"/>
    <cellStyle name="20% - Ênfase1 2 5 3 2" xfId="790"/>
    <cellStyle name="20% - Ênfase1 2 5 3 3" xfId="791"/>
    <cellStyle name="20% - Ênfase1 2 5 4" xfId="792"/>
    <cellStyle name="20% - Ênfase1 2 5 5" xfId="793"/>
    <cellStyle name="20% - Ênfase1 2 5 6" xfId="794"/>
    <cellStyle name="20% - Ênfase1 2 6 2" xfId="795"/>
    <cellStyle name="20% - Ênfase1 2 6 3" xfId="796"/>
    <cellStyle name="20% - Ênfase1 2 6 4" xfId="797"/>
    <cellStyle name="20% - Ênfase1 2 7 2" xfId="798"/>
    <cellStyle name="20% - Ênfase1 2 7 3" xfId="799"/>
    <cellStyle name="20% - Ênfase1 2 7 4" xfId="800"/>
    <cellStyle name="20% - Ênfase1 2 8" xfId="801"/>
    <cellStyle name="20% - Ênfase1 2 9" xfId="802"/>
    <cellStyle name="20% - Ênfase1 3 2 2 2" xfId="803"/>
    <cellStyle name="20% - Ênfase1 3 2 2 3" xfId="804"/>
    <cellStyle name="20% - Ênfase1 3 2 2 4" xfId="805"/>
    <cellStyle name="20% - Ênfase1 3 2 3 2" xfId="806"/>
    <cellStyle name="20% - Ênfase1 3 2 3 3" xfId="807"/>
    <cellStyle name="20% - Ênfase1 3 2 4" xfId="808"/>
    <cellStyle name="20% - Ênfase1 3 2 5" xfId="809"/>
    <cellStyle name="20% - Ênfase1 3 2 6" xfId="810"/>
    <cellStyle name="20% - Ênfase1 3 3 2" xfId="811"/>
    <cellStyle name="20% - Ênfase1 3 3 3" xfId="812"/>
    <cellStyle name="20% - Ênfase1 3 3 4" xfId="813"/>
    <cellStyle name="20% - Ênfase1 3 4 2" xfId="814"/>
    <cellStyle name="20% - Ênfase1 3 4 3" xfId="815"/>
    <cellStyle name="20% - Ênfase1 3 4 4" xfId="816"/>
    <cellStyle name="20% - Ênfase1 3 5" xfId="817"/>
    <cellStyle name="20% - Ênfase1 3 6" xfId="818"/>
    <cellStyle name="20% - Ênfase1 3 7" xfId="819"/>
    <cellStyle name="20% - Ênfase1 4 2 2 2" xfId="820"/>
    <cellStyle name="20% - Ênfase1 4 2 2 3" xfId="821"/>
    <cellStyle name="20% - Ênfase1 4 2 2 4" xfId="822"/>
    <cellStyle name="20% - Ênfase1 4 2 3 2" xfId="823"/>
    <cellStyle name="20% - Ênfase1 4 2 3 3" xfId="824"/>
    <cellStyle name="20% - Ênfase1 4 2 4" xfId="825"/>
    <cellStyle name="20% - Ênfase1 4 2 5" xfId="826"/>
    <cellStyle name="20% - Ênfase1 4 2 6" xfId="827"/>
    <cellStyle name="20% - Ênfase1 4 3 2" xfId="828"/>
    <cellStyle name="20% - Ênfase1 4 3 3" xfId="829"/>
    <cellStyle name="20% - Ênfase1 4 3 4" xfId="830"/>
    <cellStyle name="20% - Ênfase1 4 4 2" xfId="831"/>
    <cellStyle name="20% - Ênfase1 4 4 3" xfId="832"/>
    <cellStyle name="20% - Ênfase1 4 4 4" xfId="833"/>
    <cellStyle name="20% - Ênfase1 4 5" xfId="834"/>
    <cellStyle name="20% - Ênfase1 4 6" xfId="835"/>
    <cellStyle name="20% - Ênfase1 4 7" xfId="836"/>
    <cellStyle name="20% - Ênfase1 5 2 2" xfId="837"/>
    <cellStyle name="20% - Ênfase1 5 2 3" xfId="838"/>
    <cellStyle name="20% - Ênfase1 5 2 4" xfId="839"/>
    <cellStyle name="20% - Ênfase1 5 3 2" xfId="840"/>
    <cellStyle name="20% - Ênfase1 5 3 3" xfId="841"/>
    <cellStyle name="20% - Ênfase1 5 4" xfId="842"/>
    <cellStyle name="20% - Ênfase1 5 5" xfId="843"/>
    <cellStyle name="20% - Ênfase1 5 6" xfId="844"/>
    <cellStyle name="20% - Ênfase1 6 2 2" xfId="845"/>
    <cellStyle name="20% - Ênfase1 6 2 3" xfId="846"/>
    <cellStyle name="20% - Ênfase1 6 2 4" xfId="847"/>
    <cellStyle name="20% - Ênfase1 6 3 2" xfId="848"/>
    <cellStyle name="20% - Ênfase1 6 3 3" xfId="849"/>
    <cellStyle name="20% - Ênfase1 6 4" xfId="850"/>
    <cellStyle name="20% - Ênfase1 6 5" xfId="851"/>
    <cellStyle name="20% - Ênfase1 6 6" xfId="852"/>
    <cellStyle name="20% - Ênfase1 7 2" xfId="853"/>
    <cellStyle name="20% - Ênfase1 7 3" xfId="854"/>
    <cellStyle name="20% - Ênfase1 7 4" xfId="855"/>
    <cellStyle name="20% - Ênfase1 8 2" xfId="856"/>
    <cellStyle name="20% - Ênfase1 8 3" xfId="857"/>
    <cellStyle name="20% - Ênfase1 8 4" xfId="858"/>
    <cellStyle name="20% - Ênfase1 9" xfId="859"/>
    <cellStyle name="20% - Ênfase2 10" xfId="860"/>
    <cellStyle name="20% - Ênfase2 11" xfId="861"/>
    <cellStyle name="20% - Ênfase2 2 10" xfId="862"/>
    <cellStyle name="20% - Ênfase2 2 2 2 2 2" xfId="863"/>
    <cellStyle name="20% - Ênfase2 2 2 2 2 3" xfId="864"/>
    <cellStyle name="20% - Ênfase2 2 2 2 2 4" xfId="865"/>
    <cellStyle name="20% - Ênfase2 2 2 2 3 2" xfId="866"/>
    <cellStyle name="20% - Ênfase2 2 2 2 3 3" xfId="867"/>
    <cellStyle name="20% - Ênfase2 2 2 2 4" xfId="868"/>
    <cellStyle name="20% - Ênfase2 2 2 2 5" xfId="869"/>
    <cellStyle name="20% - Ênfase2 2 2 2 6" xfId="870"/>
    <cellStyle name="20% - Ênfase2 2 2 3 2" xfId="871"/>
    <cellStyle name="20% - Ênfase2 2 2 3 3" xfId="872"/>
    <cellStyle name="20% - Ênfase2 2 2 3 4" xfId="873"/>
    <cellStyle name="20% - Ênfase2 2 2 4 2" xfId="874"/>
    <cellStyle name="20% - Ênfase2 2 2 4 3" xfId="875"/>
    <cellStyle name="20% - Ênfase2 2 2 4 4" xfId="876"/>
    <cellStyle name="20% - Ênfase2 2 2 5" xfId="877"/>
    <cellStyle name="20% - Ênfase2 2 2 6" xfId="878"/>
    <cellStyle name="20% - Ênfase2 2 2 7" xfId="879"/>
    <cellStyle name="20% - Ênfase2 2 3 2 2 2" xfId="880"/>
    <cellStyle name="20% - Ênfase2 2 3 2 2 3" xfId="881"/>
    <cellStyle name="20% - Ênfase2 2 3 2 2 4" xfId="882"/>
    <cellStyle name="20% - Ênfase2 2 3 2 3 2" xfId="883"/>
    <cellStyle name="20% - Ênfase2 2 3 2 3 3" xfId="884"/>
    <cellStyle name="20% - Ênfase2 2 3 2 4" xfId="885"/>
    <cellStyle name="20% - Ênfase2 2 3 2 5" xfId="886"/>
    <cellStyle name="20% - Ênfase2 2 3 2 6" xfId="887"/>
    <cellStyle name="20% - Ênfase2 2 3 3 2" xfId="888"/>
    <cellStyle name="20% - Ênfase2 2 3 3 3" xfId="889"/>
    <cellStyle name="20% - Ênfase2 2 3 3 4" xfId="890"/>
    <cellStyle name="20% - Ênfase2 2 3 4 2" xfId="891"/>
    <cellStyle name="20% - Ênfase2 2 3 4 3" xfId="892"/>
    <cellStyle name="20% - Ênfase2 2 3 4 4" xfId="893"/>
    <cellStyle name="20% - Ênfase2 2 3 5" xfId="894"/>
    <cellStyle name="20% - Ênfase2 2 3 6" xfId="895"/>
    <cellStyle name="20% - Ênfase2 2 3 7" xfId="896"/>
    <cellStyle name="20% - Ênfase2 2 4 2 2" xfId="897"/>
    <cellStyle name="20% - Ênfase2 2 4 2 3" xfId="898"/>
    <cellStyle name="20% - Ênfase2 2 4 2 4" xfId="899"/>
    <cellStyle name="20% - Ênfase2 2 4 3 2" xfId="900"/>
    <cellStyle name="20% - Ênfase2 2 4 3 3" xfId="901"/>
    <cellStyle name="20% - Ênfase2 2 4 4" xfId="902"/>
    <cellStyle name="20% - Ênfase2 2 4 5" xfId="903"/>
    <cellStyle name="20% - Ênfase2 2 4 6" xfId="904"/>
    <cellStyle name="20% - Ênfase2 2 5 2 2" xfId="905"/>
    <cellStyle name="20% - Ênfase2 2 5 2 3" xfId="906"/>
    <cellStyle name="20% - Ênfase2 2 5 2 4" xfId="907"/>
    <cellStyle name="20% - Ênfase2 2 5 3 2" xfId="908"/>
    <cellStyle name="20% - Ênfase2 2 5 3 3" xfId="909"/>
    <cellStyle name="20% - Ênfase2 2 5 4" xfId="910"/>
    <cellStyle name="20% - Ênfase2 2 5 5" xfId="911"/>
    <cellStyle name="20% - Ênfase2 2 5 6" xfId="912"/>
    <cellStyle name="20% - Ênfase2 2 6 2" xfId="913"/>
    <cellStyle name="20% - Ênfase2 2 6 3" xfId="914"/>
    <cellStyle name="20% - Ênfase2 2 6 4" xfId="915"/>
    <cellStyle name="20% - Ênfase2 2 7 2" xfId="916"/>
    <cellStyle name="20% - Ênfase2 2 7 3" xfId="917"/>
    <cellStyle name="20% - Ênfase2 2 7 4" xfId="918"/>
    <cellStyle name="20% - Ênfase2 2 8" xfId="919"/>
    <cellStyle name="20% - Ênfase2 2 9" xfId="920"/>
    <cellStyle name="20% - Ênfase2 3 2 2 2" xfId="921"/>
    <cellStyle name="20% - Ênfase2 3 2 2 3" xfId="922"/>
    <cellStyle name="20% - Ênfase2 3 2 2 4" xfId="923"/>
    <cellStyle name="20% - Ênfase2 3 2 3 2" xfId="924"/>
    <cellStyle name="20% - Ênfase2 3 2 3 3" xfId="925"/>
    <cellStyle name="20% - Ênfase2 3 2 4" xfId="926"/>
    <cellStyle name="20% - Ênfase2 3 2 5" xfId="927"/>
    <cellStyle name="20% - Ênfase2 3 2 6" xfId="928"/>
    <cellStyle name="20% - Ênfase2 3 3 2" xfId="929"/>
    <cellStyle name="20% - Ênfase2 3 3 3" xfId="930"/>
    <cellStyle name="20% - Ênfase2 3 3 4" xfId="931"/>
    <cellStyle name="20% - Ênfase2 3 4 2" xfId="932"/>
    <cellStyle name="20% - Ênfase2 3 4 3" xfId="933"/>
    <cellStyle name="20% - Ênfase2 3 4 4" xfId="934"/>
    <cellStyle name="20% - Ênfase2 3 5" xfId="935"/>
    <cellStyle name="20% - Ênfase2 3 6" xfId="936"/>
    <cellStyle name="20% - Ênfase2 3 7" xfId="937"/>
    <cellStyle name="20% - Ênfase2 4 2 2 2" xfId="938"/>
    <cellStyle name="20% - Ênfase2 4 2 2 3" xfId="939"/>
    <cellStyle name="20% - Ênfase2 4 2 2 4" xfId="940"/>
    <cellStyle name="20% - Ênfase2 4 2 3 2" xfId="941"/>
    <cellStyle name="20% - Ênfase2 4 2 3 3" xfId="942"/>
    <cellStyle name="20% - Ênfase2 4 2 4" xfId="943"/>
    <cellStyle name="20% - Ênfase2 4 2 5" xfId="944"/>
    <cellStyle name="20% - Ênfase2 4 2 6" xfId="945"/>
    <cellStyle name="20% - Ênfase2 4 3 2" xfId="946"/>
    <cellStyle name="20% - Ênfase2 4 3 3" xfId="947"/>
    <cellStyle name="20% - Ênfase2 4 3 4" xfId="948"/>
    <cellStyle name="20% - Ênfase2 4 4 2" xfId="949"/>
    <cellStyle name="20% - Ênfase2 4 4 3" xfId="950"/>
    <cellStyle name="20% - Ênfase2 4 4 4" xfId="951"/>
    <cellStyle name="20% - Ênfase2 4 5" xfId="952"/>
    <cellStyle name="20% - Ênfase2 4 6" xfId="953"/>
    <cellStyle name="20% - Ênfase2 4 7" xfId="954"/>
    <cellStyle name="20% - Ênfase2 5 2 2" xfId="955"/>
    <cellStyle name="20% - Ênfase2 5 2 3" xfId="956"/>
    <cellStyle name="20% - Ênfase2 5 2 4" xfId="957"/>
    <cellStyle name="20% - Ênfase2 5 3 2" xfId="958"/>
    <cellStyle name="20% - Ênfase2 5 3 3" xfId="959"/>
    <cellStyle name="20% - Ênfase2 5 4" xfId="960"/>
    <cellStyle name="20% - Ênfase2 5 5" xfId="961"/>
    <cellStyle name="20% - Ênfase2 5 6" xfId="962"/>
    <cellStyle name="20% - Ênfase2 6 2 2" xfId="963"/>
    <cellStyle name="20% - Ênfase2 6 2 3" xfId="964"/>
    <cellStyle name="20% - Ênfase2 6 2 4" xfId="965"/>
    <cellStyle name="20% - Ênfase2 6 3 2" xfId="966"/>
    <cellStyle name="20% - Ênfase2 6 3 3" xfId="967"/>
    <cellStyle name="20% - Ênfase2 6 4" xfId="968"/>
    <cellStyle name="20% - Ênfase2 6 5" xfId="969"/>
    <cellStyle name="20% - Ênfase2 6 6" xfId="970"/>
    <cellStyle name="20% - Ênfase2 7 2" xfId="971"/>
    <cellStyle name="20% - Ênfase2 7 3" xfId="972"/>
    <cellStyle name="20% - Ênfase2 7 4" xfId="973"/>
    <cellStyle name="20% - Ênfase2 8 2" xfId="974"/>
    <cellStyle name="20% - Ênfase2 8 3" xfId="975"/>
    <cellStyle name="20% - Ênfase2 8 4" xfId="976"/>
    <cellStyle name="20% - Ênfase2 9" xfId="977"/>
    <cellStyle name="20% - Ênfase3 10" xfId="978"/>
    <cellStyle name="20% - Ênfase3 11" xfId="979"/>
    <cellStyle name="20% - Ênfase3 2 10" xfId="980"/>
    <cellStyle name="20% - Ênfase3 2 2 2 2 2" xfId="981"/>
    <cellStyle name="20% - Ênfase3 2 2 2 2 3" xfId="982"/>
    <cellStyle name="20% - Ênfase3 2 2 2 2 4" xfId="983"/>
    <cellStyle name="20% - Ênfase3 2 2 2 3 2" xfId="984"/>
    <cellStyle name="20% - Ênfase3 2 2 2 3 3" xfId="985"/>
    <cellStyle name="20% - Ênfase3 2 2 2 4" xfId="986"/>
    <cellStyle name="20% - Ênfase3 2 2 2 5" xfId="987"/>
    <cellStyle name="20% - Ênfase3 2 2 2 6" xfId="988"/>
    <cellStyle name="20% - Ênfase3 2 2 3 2" xfId="989"/>
    <cellStyle name="20% - Ênfase3 2 2 3 3" xfId="990"/>
    <cellStyle name="20% - Ênfase3 2 2 3 4" xfId="991"/>
    <cellStyle name="20% - Ênfase3 2 2 4 2" xfId="992"/>
    <cellStyle name="20% - Ênfase3 2 2 4 3" xfId="993"/>
    <cellStyle name="20% - Ênfase3 2 2 4 4" xfId="994"/>
    <cellStyle name="20% - Ênfase3 2 2 5" xfId="995"/>
    <cellStyle name="20% - Ênfase3 2 2 6" xfId="996"/>
    <cellStyle name="20% - Ênfase3 2 2 7" xfId="997"/>
    <cellStyle name="20% - Ênfase3 2 3 2 2 2" xfId="998"/>
    <cellStyle name="20% - Ênfase3 2 3 2 2 3" xfId="999"/>
    <cellStyle name="20% - Ênfase3 2 3 2 2 4" xfId="1000"/>
    <cellStyle name="20% - Ênfase3 2 3 2 3 2" xfId="1001"/>
    <cellStyle name="20% - Ênfase3 2 3 2 3 3" xfId="1002"/>
    <cellStyle name="20% - Ênfase3 2 3 2 4" xfId="1003"/>
    <cellStyle name="20% - Ênfase3 2 3 2 5" xfId="1004"/>
    <cellStyle name="20% - Ênfase3 2 3 2 6" xfId="1005"/>
    <cellStyle name="20% - Ênfase3 2 3 3 2" xfId="1006"/>
    <cellStyle name="20% - Ênfase3 2 3 3 3" xfId="1007"/>
    <cellStyle name="20% - Ênfase3 2 3 3 4" xfId="1008"/>
    <cellStyle name="20% - Ênfase3 2 3 4 2" xfId="1009"/>
    <cellStyle name="20% - Ênfase3 2 3 4 3" xfId="1010"/>
    <cellStyle name="20% - Ênfase3 2 3 4 4" xfId="1011"/>
    <cellStyle name="20% - Ênfase3 2 3 5" xfId="1012"/>
    <cellStyle name="20% - Ênfase3 2 3 6" xfId="1013"/>
    <cellStyle name="20% - Ênfase3 2 3 7" xfId="1014"/>
    <cellStyle name="20% - Ênfase3 2 4 2 2" xfId="1015"/>
    <cellStyle name="20% - Ênfase3 2 4 2 3" xfId="1016"/>
    <cellStyle name="20% - Ênfase3 2 4 2 4" xfId="1017"/>
    <cellStyle name="20% - Ênfase3 2 4 3 2" xfId="1018"/>
    <cellStyle name="20% - Ênfase3 2 4 3 3" xfId="1019"/>
    <cellStyle name="20% - Ênfase3 2 4 4" xfId="1020"/>
    <cellStyle name="20% - Ênfase3 2 4 5" xfId="1021"/>
    <cellStyle name="20% - Ênfase3 2 4 6" xfId="1022"/>
    <cellStyle name="20% - Ênfase3 2 5 2 2" xfId="1023"/>
    <cellStyle name="20% - Ênfase3 2 5 2 3" xfId="1024"/>
    <cellStyle name="20% - Ênfase3 2 5 2 4" xfId="1025"/>
    <cellStyle name="20% - Ênfase3 2 5 3 2" xfId="1026"/>
    <cellStyle name="20% - Ênfase3 2 5 3 3" xfId="1027"/>
    <cellStyle name="20% - Ênfase3 2 5 4" xfId="1028"/>
    <cellStyle name="20% - Ênfase3 2 5 5" xfId="1029"/>
    <cellStyle name="20% - Ênfase3 2 5 6" xfId="1030"/>
    <cellStyle name="20% - Ênfase3 2 6 2" xfId="1031"/>
    <cellStyle name="20% - Ênfase3 2 6 3" xfId="1032"/>
    <cellStyle name="20% - Ênfase3 2 6 4" xfId="1033"/>
    <cellStyle name="20% - Ênfase3 2 7 2" xfId="1034"/>
    <cellStyle name="20% - Ênfase3 2 7 3" xfId="1035"/>
    <cellStyle name="20% - Ênfase3 2 7 4" xfId="1036"/>
    <cellStyle name="20% - Ênfase3 2 8" xfId="1037"/>
    <cellStyle name="20% - Ênfase3 2 9" xfId="1038"/>
    <cellStyle name="20% - Ênfase3 3 2 2 2" xfId="1039"/>
    <cellStyle name="20% - Ênfase3 3 2 2 3" xfId="1040"/>
    <cellStyle name="20% - Ênfase3 3 2 2 4" xfId="1041"/>
    <cellStyle name="20% - Ênfase3 3 2 3 2" xfId="1042"/>
    <cellStyle name="20% - Ênfase3 3 2 3 3" xfId="1043"/>
    <cellStyle name="20% - Ênfase3 3 2 4" xfId="1044"/>
    <cellStyle name="20% - Ênfase3 3 2 5" xfId="1045"/>
    <cellStyle name="20% - Ênfase3 3 2 6" xfId="1046"/>
    <cellStyle name="20% - Ênfase3 3 3 2" xfId="1047"/>
    <cellStyle name="20% - Ênfase3 3 3 3" xfId="1048"/>
    <cellStyle name="20% - Ênfase3 3 3 4" xfId="1049"/>
    <cellStyle name="20% - Ênfase3 3 4 2" xfId="1050"/>
    <cellStyle name="20% - Ênfase3 3 4 3" xfId="1051"/>
    <cellStyle name="20% - Ênfase3 3 4 4" xfId="1052"/>
    <cellStyle name="20% - Ênfase3 3 5" xfId="1053"/>
    <cellStyle name="20% - Ênfase3 3 6" xfId="1054"/>
    <cellStyle name="20% - Ênfase3 3 7" xfId="1055"/>
    <cellStyle name="20% - Ênfase3 4 2 2 2" xfId="1056"/>
    <cellStyle name="20% - Ênfase3 4 2 2 3" xfId="1057"/>
    <cellStyle name="20% - Ênfase3 4 2 2 4" xfId="1058"/>
    <cellStyle name="20% - Ênfase3 4 2 3 2" xfId="1059"/>
    <cellStyle name="20% - Ênfase3 4 2 3 3" xfId="1060"/>
    <cellStyle name="20% - Ênfase3 4 2 4" xfId="1061"/>
    <cellStyle name="20% - Ênfase3 4 2 5" xfId="1062"/>
    <cellStyle name="20% - Ênfase3 4 2 6" xfId="1063"/>
    <cellStyle name="20% - Ênfase3 4 3 2" xfId="1064"/>
    <cellStyle name="20% - Ênfase3 4 3 3" xfId="1065"/>
    <cellStyle name="20% - Ênfase3 4 3 4" xfId="1066"/>
    <cellStyle name="20% - Ênfase3 4 4 2" xfId="1067"/>
    <cellStyle name="20% - Ênfase3 4 4 3" xfId="1068"/>
    <cellStyle name="20% - Ênfase3 4 4 4" xfId="1069"/>
    <cellStyle name="20% - Ênfase3 4 5" xfId="1070"/>
    <cellStyle name="20% - Ênfase3 4 6" xfId="1071"/>
    <cellStyle name="20% - Ênfase3 4 7" xfId="1072"/>
    <cellStyle name="20% - Ênfase3 5 2 2" xfId="1073"/>
    <cellStyle name="20% - Ênfase3 5 2 3" xfId="1074"/>
    <cellStyle name="20% - Ênfase3 5 2 4" xfId="1075"/>
    <cellStyle name="20% - Ênfase3 5 3 2" xfId="1076"/>
    <cellStyle name="20% - Ênfase3 5 3 3" xfId="1077"/>
    <cellStyle name="20% - Ênfase3 5 4" xfId="1078"/>
    <cellStyle name="20% - Ênfase3 5 5" xfId="1079"/>
    <cellStyle name="20% - Ênfase3 5 6" xfId="1080"/>
    <cellStyle name="20% - Ênfase3 6 2 2" xfId="1081"/>
    <cellStyle name="20% - Ênfase3 6 2 3" xfId="1082"/>
    <cellStyle name="20% - Ênfase3 6 2 4" xfId="1083"/>
    <cellStyle name="20% - Ênfase3 6 3 2" xfId="1084"/>
    <cellStyle name="20% - Ênfase3 6 3 3" xfId="1085"/>
    <cellStyle name="20% - Ênfase3 6 4" xfId="1086"/>
    <cellStyle name="20% - Ênfase3 6 5" xfId="1087"/>
    <cellStyle name="20% - Ênfase3 6 6" xfId="1088"/>
    <cellStyle name="20% - Ênfase3 7 2" xfId="1089"/>
    <cellStyle name="20% - Ênfase3 7 3" xfId="1090"/>
    <cellStyle name="20% - Ênfase3 7 4" xfId="1091"/>
    <cellStyle name="20% - Ênfase3 8 2" xfId="1092"/>
    <cellStyle name="20% - Ênfase3 8 3" xfId="1093"/>
    <cellStyle name="20% - Ênfase3 8 4" xfId="1094"/>
    <cellStyle name="20% - Ênfase3 9" xfId="1095"/>
    <cellStyle name="20% - Ênfase4 10" xfId="1096"/>
    <cellStyle name="20% - Ênfase4 11" xfId="1097"/>
    <cellStyle name="20% - Ênfase4 2 10" xfId="1098"/>
    <cellStyle name="20% - Ênfase4 2 2 2 2 2" xfId="1099"/>
    <cellStyle name="20% - Ênfase4 2 2 2 2 3" xfId="1100"/>
    <cellStyle name="20% - Ênfase4 2 2 2 2 4" xfId="1101"/>
    <cellStyle name="20% - Ênfase4 2 2 2 3 2" xfId="1102"/>
    <cellStyle name="20% - Ênfase4 2 2 2 3 3" xfId="1103"/>
    <cellStyle name="20% - Ênfase4 2 2 2 4" xfId="1104"/>
    <cellStyle name="20% - Ênfase4 2 2 2 5" xfId="1105"/>
    <cellStyle name="20% - Ênfase4 2 2 2 6" xfId="1106"/>
    <cellStyle name="20% - Ênfase4 2 2 3 2" xfId="1107"/>
    <cellStyle name="20% - Ênfase4 2 2 3 3" xfId="1108"/>
    <cellStyle name="20% - Ênfase4 2 2 3 4" xfId="1109"/>
    <cellStyle name="20% - Ênfase4 2 2 4 2" xfId="1110"/>
    <cellStyle name="20% - Ênfase4 2 2 4 3" xfId="1111"/>
    <cellStyle name="20% - Ênfase4 2 2 4 4" xfId="1112"/>
    <cellStyle name="20% - Ênfase4 2 2 5" xfId="1113"/>
    <cellStyle name="20% - Ênfase4 2 2 6" xfId="1114"/>
    <cellStyle name="20% - Ênfase4 2 2 7" xfId="1115"/>
    <cellStyle name="20% - Ênfase4 2 3 2 2 2" xfId="1116"/>
    <cellStyle name="20% - Ênfase4 2 3 2 2 3" xfId="1117"/>
    <cellStyle name="20% - Ênfase4 2 3 2 2 4" xfId="1118"/>
    <cellStyle name="20% - Ênfase4 2 3 2 3 2" xfId="1119"/>
    <cellStyle name="20% - Ênfase4 2 3 2 3 3" xfId="1120"/>
    <cellStyle name="20% - Ênfase4 2 3 2 4" xfId="1121"/>
    <cellStyle name="20% - Ênfase4 2 3 2 5" xfId="1122"/>
    <cellStyle name="20% - Ênfase4 2 3 2 6" xfId="1123"/>
    <cellStyle name="20% - Ênfase4 2 3 3 2" xfId="1124"/>
    <cellStyle name="20% - Ênfase4 2 3 3 3" xfId="1125"/>
    <cellStyle name="20% - Ênfase4 2 3 3 4" xfId="1126"/>
    <cellStyle name="20% - Ênfase4 2 3 4 2" xfId="1127"/>
    <cellStyle name="20% - Ênfase4 2 3 4 3" xfId="1128"/>
    <cellStyle name="20% - Ênfase4 2 3 4 4" xfId="1129"/>
    <cellStyle name="20% - Ênfase4 2 3 5" xfId="1130"/>
    <cellStyle name="20% - Ênfase4 2 3 6" xfId="1131"/>
    <cellStyle name="20% - Ênfase4 2 3 7" xfId="1132"/>
    <cellStyle name="20% - Ênfase4 2 4 2 2" xfId="1133"/>
    <cellStyle name="20% - Ênfase4 2 4 2 3" xfId="1134"/>
    <cellStyle name="20% - Ênfase4 2 4 2 4" xfId="1135"/>
    <cellStyle name="20% - Ênfase4 2 4 3 2" xfId="1136"/>
    <cellStyle name="20% - Ênfase4 2 4 3 3" xfId="1137"/>
    <cellStyle name="20% - Ênfase4 2 4 4" xfId="1138"/>
    <cellStyle name="20% - Ênfase4 2 4 5" xfId="1139"/>
    <cellStyle name="20% - Ênfase4 2 4 6" xfId="1140"/>
    <cellStyle name="20% - Ênfase4 2 5 2 2" xfId="1141"/>
    <cellStyle name="20% - Ênfase4 2 5 2 3" xfId="1142"/>
    <cellStyle name="20% - Ênfase4 2 5 2 4" xfId="1143"/>
    <cellStyle name="20% - Ênfase4 2 5 3 2" xfId="1144"/>
    <cellStyle name="20% - Ênfase4 2 5 3 3" xfId="1145"/>
    <cellStyle name="20% - Ênfase4 2 5 4" xfId="1146"/>
    <cellStyle name="20% - Ênfase4 2 5 5" xfId="1147"/>
    <cellStyle name="20% - Ênfase4 2 5 6" xfId="1148"/>
    <cellStyle name="20% - Ênfase4 2 6 2" xfId="1149"/>
    <cellStyle name="20% - Ênfase4 2 6 3" xfId="1150"/>
    <cellStyle name="20% - Ênfase4 2 6 4" xfId="1151"/>
    <cellStyle name="20% - Ênfase4 2 7 2" xfId="1152"/>
    <cellStyle name="20% - Ênfase4 2 7 3" xfId="1153"/>
    <cellStyle name="20% - Ênfase4 2 7 4" xfId="1154"/>
    <cellStyle name="20% - Ênfase4 2 8" xfId="1155"/>
    <cellStyle name="20% - Ênfase4 2 9" xfId="1156"/>
    <cellStyle name="20% - Ênfase4 3 2 2 2" xfId="1157"/>
    <cellStyle name="20% - Ênfase4 3 2 2 3" xfId="1158"/>
    <cellStyle name="20% - Ênfase4 3 2 2 4" xfId="1159"/>
    <cellStyle name="20% - Ênfase4 3 2 3 2" xfId="1160"/>
    <cellStyle name="20% - Ênfase4 3 2 3 3" xfId="1161"/>
    <cellStyle name="20% - Ênfase4 3 2 4" xfId="1162"/>
    <cellStyle name="20% - Ênfase4 3 2 5" xfId="1163"/>
    <cellStyle name="20% - Ênfase4 3 2 6" xfId="1164"/>
    <cellStyle name="20% - Ênfase4 3 3 2" xfId="1165"/>
    <cellStyle name="20% - Ênfase4 3 3 3" xfId="1166"/>
    <cellStyle name="20% - Ênfase4 3 3 4" xfId="1167"/>
    <cellStyle name="20% - Ênfase4 3 4 2" xfId="1168"/>
    <cellStyle name="20% - Ênfase4 3 4 3" xfId="1169"/>
    <cellStyle name="20% - Ênfase4 3 4 4" xfId="1170"/>
    <cellStyle name="20% - Ênfase4 3 5" xfId="1171"/>
    <cellStyle name="20% - Ênfase4 3 6" xfId="1172"/>
    <cellStyle name="20% - Ênfase4 3 7" xfId="1173"/>
    <cellStyle name="20% - Ênfase4 4 2 2 2" xfId="1174"/>
    <cellStyle name="20% - Ênfase4 4 2 2 3" xfId="1175"/>
    <cellStyle name="20% - Ênfase4 4 2 2 4" xfId="1176"/>
    <cellStyle name="20% - Ênfase4 4 2 3 2" xfId="1177"/>
    <cellStyle name="20% - Ênfase4 4 2 3 3" xfId="1178"/>
    <cellStyle name="20% - Ênfase4 4 2 4" xfId="1179"/>
    <cellStyle name="20% - Ênfase4 4 2 5" xfId="1180"/>
    <cellStyle name="20% - Ênfase4 4 2 6" xfId="1181"/>
    <cellStyle name="20% - Ênfase4 4 3 2" xfId="1182"/>
    <cellStyle name="20% - Ênfase4 4 3 3" xfId="1183"/>
    <cellStyle name="20% - Ênfase4 4 3 4" xfId="1184"/>
    <cellStyle name="20% - Ênfase4 4 4 2" xfId="1185"/>
    <cellStyle name="20% - Ênfase4 4 4 3" xfId="1186"/>
    <cellStyle name="20% - Ênfase4 4 4 4" xfId="1187"/>
    <cellStyle name="20% - Ênfase4 4 5" xfId="1188"/>
    <cellStyle name="20% - Ênfase4 4 6" xfId="1189"/>
    <cellStyle name="20% - Ênfase4 4 7" xfId="1190"/>
    <cellStyle name="20% - Ênfase4 5 2 2" xfId="1191"/>
    <cellStyle name="20% - Ênfase4 5 2 3" xfId="1192"/>
    <cellStyle name="20% - Ênfase4 5 2 4" xfId="1193"/>
    <cellStyle name="20% - Ênfase4 5 3 2" xfId="1194"/>
    <cellStyle name="20% - Ênfase4 5 3 3" xfId="1195"/>
    <cellStyle name="20% - Ênfase4 5 4" xfId="1196"/>
    <cellStyle name="20% - Ênfase4 5 5" xfId="1197"/>
    <cellStyle name="20% - Ênfase4 5 6" xfId="1198"/>
    <cellStyle name="20% - Ênfase4 6 2 2" xfId="1199"/>
    <cellStyle name="20% - Ênfase4 6 2 3" xfId="1200"/>
    <cellStyle name="20% - Ênfase4 6 2 4" xfId="1201"/>
    <cellStyle name="20% - Ênfase4 6 3 2" xfId="1202"/>
    <cellStyle name="20% - Ênfase4 6 3 3" xfId="1203"/>
    <cellStyle name="20% - Ênfase4 6 4" xfId="1204"/>
    <cellStyle name="20% - Ênfase4 6 5" xfId="1205"/>
    <cellStyle name="20% - Ênfase4 6 6" xfId="1206"/>
    <cellStyle name="20% - Ênfase4 7 2" xfId="1207"/>
    <cellStyle name="20% - Ênfase4 7 3" xfId="1208"/>
    <cellStyle name="20% - Ênfase4 7 4" xfId="1209"/>
    <cellStyle name="20% - Ênfase4 8 2" xfId="1210"/>
    <cellStyle name="20% - Ênfase4 8 3" xfId="1211"/>
    <cellStyle name="20% - Ênfase4 8 4" xfId="1212"/>
    <cellStyle name="20% - Ênfase4 9" xfId="1213"/>
    <cellStyle name="20% - Ênfase5 10" xfId="1214"/>
    <cellStyle name="20% - Ênfase5 11" xfId="1215"/>
    <cellStyle name="20% - Ênfase5 2 10" xfId="1216"/>
    <cellStyle name="20% - Ênfase5 2 2 2 2 2" xfId="1217"/>
    <cellStyle name="20% - Ênfase5 2 2 2 2 3" xfId="1218"/>
    <cellStyle name="20% - Ênfase5 2 2 2 2 4" xfId="1219"/>
    <cellStyle name="20% - Ênfase5 2 2 2 3 2" xfId="1220"/>
    <cellStyle name="20% - Ênfase5 2 2 2 3 3" xfId="1221"/>
    <cellStyle name="20% - Ênfase5 2 2 2 4" xfId="1222"/>
    <cellStyle name="20% - Ênfase5 2 2 2 5" xfId="1223"/>
    <cellStyle name="20% - Ênfase5 2 2 2 6" xfId="1224"/>
    <cellStyle name="20% - Ênfase5 2 2 3 2" xfId="1225"/>
    <cellStyle name="20% - Ênfase5 2 2 3 3" xfId="1226"/>
    <cellStyle name="20% - Ênfase5 2 2 3 4" xfId="1227"/>
    <cellStyle name="20% - Ênfase5 2 2 4 2" xfId="1228"/>
    <cellStyle name="20% - Ênfase5 2 2 4 3" xfId="1229"/>
    <cellStyle name="20% - Ênfase5 2 2 4 4" xfId="1230"/>
    <cellStyle name="20% - Ênfase5 2 2 5" xfId="1231"/>
    <cellStyle name="20% - Ênfase5 2 2 6" xfId="1232"/>
    <cellStyle name="20% - Ênfase5 2 2 7" xfId="1233"/>
    <cellStyle name="20% - Ênfase5 2 3 2 2 2" xfId="1234"/>
    <cellStyle name="20% - Ênfase5 2 3 2 2 3" xfId="1235"/>
    <cellStyle name="20% - Ênfase5 2 3 2 2 4" xfId="1236"/>
    <cellStyle name="20% - Ênfase5 2 3 2 3 2" xfId="1237"/>
    <cellStyle name="20% - Ênfase5 2 3 2 3 3" xfId="1238"/>
    <cellStyle name="20% - Ênfase5 2 3 2 4" xfId="1239"/>
    <cellStyle name="20% - Ênfase5 2 3 2 5" xfId="1240"/>
    <cellStyle name="20% - Ênfase5 2 3 2 6" xfId="1241"/>
    <cellStyle name="20% - Ênfase5 2 3 3 2" xfId="1242"/>
    <cellStyle name="20% - Ênfase5 2 3 3 3" xfId="1243"/>
    <cellStyle name="20% - Ênfase5 2 3 3 4" xfId="1244"/>
    <cellStyle name="20% - Ênfase5 2 3 4 2" xfId="1245"/>
    <cellStyle name="20% - Ênfase5 2 3 4 3" xfId="1246"/>
    <cellStyle name="20% - Ênfase5 2 3 4 4" xfId="1247"/>
    <cellStyle name="20% - Ênfase5 2 3 5" xfId="1248"/>
    <cellStyle name="20% - Ênfase5 2 3 6" xfId="1249"/>
    <cellStyle name="20% - Ênfase5 2 3 7" xfId="1250"/>
    <cellStyle name="20% - Ênfase5 2 4 2 2" xfId="1251"/>
    <cellStyle name="20% - Ênfase5 2 4 2 3" xfId="1252"/>
    <cellStyle name="20% - Ênfase5 2 4 2 4" xfId="1253"/>
    <cellStyle name="20% - Ênfase5 2 4 3 2" xfId="1254"/>
    <cellStyle name="20% - Ênfase5 2 4 3 3" xfId="1255"/>
    <cellStyle name="20% - Ênfase5 2 4 4" xfId="1256"/>
    <cellStyle name="20% - Ênfase5 2 4 5" xfId="1257"/>
    <cellStyle name="20% - Ênfase5 2 4 6" xfId="1258"/>
    <cellStyle name="20% - Ênfase5 2 5 2 2" xfId="1259"/>
    <cellStyle name="20% - Ênfase5 2 5 2 3" xfId="1260"/>
    <cellStyle name="20% - Ênfase5 2 5 2 4" xfId="1261"/>
    <cellStyle name="20% - Ênfase5 2 5 3 2" xfId="1262"/>
    <cellStyle name="20% - Ênfase5 2 5 3 3" xfId="1263"/>
    <cellStyle name="20% - Ênfase5 2 5 4" xfId="1264"/>
    <cellStyle name="20% - Ênfase5 2 5 5" xfId="1265"/>
    <cellStyle name="20% - Ênfase5 2 5 6" xfId="1266"/>
    <cellStyle name="20% - Ênfase5 2 6 2" xfId="1267"/>
    <cellStyle name="20% - Ênfase5 2 6 3" xfId="1268"/>
    <cellStyle name="20% - Ênfase5 2 6 4" xfId="1269"/>
    <cellStyle name="20% - Ênfase5 2 7 2" xfId="1270"/>
    <cellStyle name="20% - Ênfase5 2 7 3" xfId="1271"/>
    <cellStyle name="20% - Ênfase5 2 7 4" xfId="1272"/>
    <cellStyle name="20% - Ênfase5 2 8" xfId="1273"/>
    <cellStyle name="20% - Ênfase5 2 9" xfId="1274"/>
    <cellStyle name="20% - Ênfase5 3 2 2 2" xfId="1275"/>
    <cellStyle name="20% - Ênfase5 3 2 2 3" xfId="1276"/>
    <cellStyle name="20% - Ênfase5 3 2 2 4" xfId="1277"/>
    <cellStyle name="20% - Ênfase5 3 2 3 2" xfId="1278"/>
    <cellStyle name="20% - Ênfase5 3 2 3 3" xfId="1279"/>
    <cellStyle name="20% - Ênfase5 3 2 4" xfId="1280"/>
    <cellStyle name="20% - Ênfase5 3 2 5" xfId="1281"/>
    <cellStyle name="20% - Ênfase5 3 2 6" xfId="1282"/>
    <cellStyle name="20% - Ênfase5 3 3 2" xfId="1283"/>
    <cellStyle name="20% - Ênfase5 3 3 3" xfId="1284"/>
    <cellStyle name="20% - Ênfase5 3 3 4" xfId="1285"/>
    <cellStyle name="20% - Ênfase5 3 4 2" xfId="1286"/>
    <cellStyle name="20% - Ênfase5 3 4 3" xfId="1287"/>
    <cellStyle name="20% - Ênfase5 3 4 4" xfId="1288"/>
    <cellStyle name="20% - Ênfase5 3 5" xfId="1289"/>
    <cellStyle name="20% - Ênfase5 3 6" xfId="1290"/>
    <cellStyle name="20% - Ênfase5 3 7" xfId="1291"/>
    <cellStyle name="20% - Ênfase5 4 2 2 2" xfId="1292"/>
    <cellStyle name="20% - Ênfase5 4 2 2 3" xfId="1293"/>
    <cellStyle name="20% - Ênfase5 4 2 2 4" xfId="1294"/>
    <cellStyle name="20% - Ênfase5 4 2 3 2" xfId="1295"/>
    <cellStyle name="20% - Ênfase5 4 2 3 3" xfId="1296"/>
    <cellStyle name="20% - Ênfase5 4 2 4" xfId="1297"/>
    <cellStyle name="20% - Ênfase5 4 2 5" xfId="1298"/>
    <cellStyle name="20% - Ênfase5 4 2 6" xfId="1299"/>
    <cellStyle name="20% - Ênfase5 4 3 2" xfId="1300"/>
    <cellStyle name="20% - Ênfase5 4 3 3" xfId="1301"/>
    <cellStyle name="20% - Ênfase5 4 3 4" xfId="1302"/>
    <cellStyle name="20% - Ênfase5 4 4 2" xfId="1303"/>
    <cellStyle name="20% - Ênfase5 4 4 3" xfId="1304"/>
    <cellStyle name="20% - Ênfase5 4 4 4" xfId="1305"/>
    <cellStyle name="20% - Ênfase5 4 5" xfId="1306"/>
    <cellStyle name="20% - Ênfase5 4 6" xfId="1307"/>
    <cellStyle name="20% - Ênfase5 4 7" xfId="1308"/>
    <cellStyle name="20% - Ênfase5 5 2 2" xfId="1309"/>
    <cellStyle name="20% - Ênfase5 5 2 3" xfId="1310"/>
    <cellStyle name="20% - Ênfase5 5 2 4" xfId="1311"/>
    <cellStyle name="20% - Ênfase5 5 3 2" xfId="1312"/>
    <cellStyle name="20% - Ênfase5 5 3 3" xfId="1313"/>
    <cellStyle name="20% - Ênfase5 5 4" xfId="1314"/>
    <cellStyle name="20% - Ênfase5 5 5" xfId="1315"/>
    <cellStyle name="20% - Ênfase5 5 6" xfId="1316"/>
    <cellStyle name="20% - Ênfase5 6 2 2" xfId="1317"/>
    <cellStyle name="20% - Ênfase5 6 2 3" xfId="1318"/>
    <cellStyle name="20% - Ênfase5 6 2 4" xfId="1319"/>
    <cellStyle name="20% - Ênfase5 6 3 2" xfId="1320"/>
    <cellStyle name="20% - Ênfase5 6 3 3" xfId="1321"/>
    <cellStyle name="20% - Ênfase5 6 4" xfId="1322"/>
    <cellStyle name="20% - Ênfase5 6 5" xfId="1323"/>
    <cellStyle name="20% - Ênfase5 6 6" xfId="1324"/>
    <cellStyle name="20% - Ênfase5 7 2" xfId="1325"/>
    <cellStyle name="20% - Ênfase5 7 3" xfId="1326"/>
    <cellStyle name="20% - Ênfase5 7 4" xfId="1327"/>
    <cellStyle name="20% - Ênfase5 8 2" xfId="1328"/>
    <cellStyle name="20% - Ênfase5 8 3" xfId="1329"/>
    <cellStyle name="20% - Ênfase5 8 4" xfId="1330"/>
    <cellStyle name="20% - Ênfase5 9" xfId="1331"/>
    <cellStyle name="20% - Ênfase6 10" xfId="1332"/>
    <cellStyle name="20% - Ênfase6 11" xfId="1333"/>
    <cellStyle name="20% - Ênfase6 2 10" xfId="1334"/>
    <cellStyle name="20% - Ênfase6 2 2 2 2 2" xfId="1335"/>
    <cellStyle name="20% - Ênfase6 2 2 2 2 3" xfId="1336"/>
    <cellStyle name="20% - Ênfase6 2 2 2 2 4" xfId="1337"/>
    <cellStyle name="20% - Ênfase6 2 2 2 3 2" xfId="1338"/>
    <cellStyle name="20% - Ênfase6 2 2 2 3 3" xfId="1339"/>
    <cellStyle name="20% - Ênfase6 2 2 2 4" xfId="1340"/>
    <cellStyle name="20% - Ênfase6 2 2 2 5" xfId="1341"/>
    <cellStyle name="20% - Ênfase6 2 2 2 6" xfId="1342"/>
    <cellStyle name="20% - Ênfase6 2 2 3 2" xfId="1343"/>
    <cellStyle name="20% - Ênfase6 2 2 3 3" xfId="1344"/>
    <cellStyle name="20% - Ênfase6 2 2 3 4" xfId="1345"/>
    <cellStyle name="20% - Ênfase6 2 2 4 2" xfId="1346"/>
    <cellStyle name="20% - Ênfase6 2 2 4 3" xfId="1347"/>
    <cellStyle name="20% - Ênfase6 2 2 4 4" xfId="1348"/>
    <cellStyle name="20% - Ênfase6 2 2 5" xfId="1349"/>
    <cellStyle name="20% - Ênfase6 2 2 6" xfId="1350"/>
    <cellStyle name="20% - Ênfase6 2 2 7" xfId="1351"/>
    <cellStyle name="20% - Ênfase6 2 3 2 2 2" xfId="1352"/>
    <cellStyle name="20% - Ênfase6 2 3 2 2 3" xfId="1353"/>
    <cellStyle name="20% - Ênfase6 2 3 2 2 4" xfId="1354"/>
    <cellStyle name="20% - Ênfase6 2 3 2 3 2" xfId="1355"/>
    <cellStyle name="20% - Ênfase6 2 3 2 3 3" xfId="1356"/>
    <cellStyle name="20% - Ênfase6 2 3 2 4" xfId="1357"/>
    <cellStyle name="20% - Ênfase6 2 3 2 5" xfId="1358"/>
    <cellStyle name="20% - Ênfase6 2 3 2 6" xfId="1359"/>
    <cellStyle name="20% - Ênfase6 2 3 3 2" xfId="1360"/>
    <cellStyle name="20% - Ênfase6 2 3 3 3" xfId="1361"/>
    <cellStyle name="20% - Ênfase6 2 3 3 4" xfId="1362"/>
    <cellStyle name="20% - Ênfase6 2 3 4 2" xfId="1363"/>
    <cellStyle name="20% - Ênfase6 2 3 4 3" xfId="1364"/>
    <cellStyle name="20% - Ênfase6 2 3 4 4" xfId="1365"/>
    <cellStyle name="20% - Ênfase6 2 3 5" xfId="1366"/>
    <cellStyle name="20% - Ênfase6 2 3 6" xfId="1367"/>
    <cellStyle name="20% - Ênfase6 2 3 7" xfId="1368"/>
    <cellStyle name="20% - Ênfase6 2 4 2 2" xfId="1369"/>
    <cellStyle name="20% - Ênfase6 2 4 2 3" xfId="1370"/>
    <cellStyle name="20% - Ênfase6 2 4 2 4" xfId="1371"/>
    <cellStyle name="20% - Ênfase6 2 4 3 2" xfId="1372"/>
    <cellStyle name="20% - Ênfase6 2 4 3 3" xfId="1373"/>
    <cellStyle name="20% - Ênfase6 2 4 4" xfId="1374"/>
    <cellStyle name="20% - Ênfase6 2 4 5" xfId="1375"/>
    <cellStyle name="20% - Ênfase6 2 4 6" xfId="1376"/>
    <cellStyle name="20% - Ênfase6 2 5 2 2" xfId="1377"/>
    <cellStyle name="20% - Ênfase6 2 5 2 3" xfId="1378"/>
    <cellStyle name="20% - Ênfase6 2 5 2 4" xfId="1379"/>
    <cellStyle name="20% - Ênfase6 2 5 3 2" xfId="1380"/>
    <cellStyle name="20% - Ênfase6 2 5 3 3" xfId="1381"/>
    <cellStyle name="20% - Ênfase6 2 5 4" xfId="1382"/>
    <cellStyle name="20% - Ênfase6 2 5 5" xfId="1383"/>
    <cellStyle name="20% - Ênfase6 2 5 6" xfId="1384"/>
    <cellStyle name="20% - Ênfase6 2 6 2" xfId="1385"/>
    <cellStyle name="20% - Ênfase6 2 6 3" xfId="1386"/>
    <cellStyle name="20% - Ênfase6 2 6 4" xfId="1387"/>
    <cellStyle name="20% - Ênfase6 2 7 2" xfId="1388"/>
    <cellStyle name="20% - Ênfase6 2 7 3" xfId="1389"/>
    <cellStyle name="20% - Ênfase6 2 7 4" xfId="1390"/>
    <cellStyle name="20% - Ênfase6 2 8" xfId="1391"/>
    <cellStyle name="20% - Ênfase6 2 9" xfId="1392"/>
    <cellStyle name="20% - Ênfase6 3 2 2 2" xfId="1393"/>
    <cellStyle name="20% - Ênfase6 3 2 2 3" xfId="1394"/>
    <cellStyle name="20% - Ênfase6 3 2 2 4" xfId="1395"/>
    <cellStyle name="20% - Ênfase6 3 2 3 2" xfId="1396"/>
    <cellStyle name="20% - Ênfase6 3 2 3 3" xfId="1397"/>
    <cellStyle name="20% - Ênfase6 3 2 4" xfId="1398"/>
    <cellStyle name="20% - Ênfase6 3 2 5" xfId="1399"/>
    <cellStyle name="20% - Ênfase6 3 2 6" xfId="1400"/>
    <cellStyle name="20% - Ênfase6 3 3 2" xfId="1401"/>
    <cellStyle name="20% - Ênfase6 3 3 3" xfId="1402"/>
    <cellStyle name="20% - Ênfase6 3 3 4" xfId="1403"/>
    <cellStyle name="20% - Ênfase6 3 4 2" xfId="1404"/>
    <cellStyle name="20% - Ênfase6 3 4 3" xfId="1405"/>
    <cellStyle name="20% - Ênfase6 3 4 4" xfId="1406"/>
    <cellStyle name="20% - Ênfase6 3 5" xfId="1407"/>
    <cellStyle name="20% - Ênfase6 3 6" xfId="1408"/>
    <cellStyle name="20% - Ênfase6 3 7" xfId="1409"/>
    <cellStyle name="20% - Ênfase6 4 2 2 2" xfId="1410"/>
    <cellStyle name="20% - Ênfase6 4 2 2 3" xfId="1411"/>
    <cellStyle name="20% - Ênfase6 4 2 2 4" xfId="1412"/>
    <cellStyle name="20% - Ênfase6 4 2 3 2" xfId="1413"/>
    <cellStyle name="20% - Ênfase6 4 2 3 3" xfId="1414"/>
    <cellStyle name="20% - Ênfase6 4 2 4" xfId="1415"/>
    <cellStyle name="20% - Ênfase6 4 2 5" xfId="1416"/>
    <cellStyle name="20% - Ênfase6 4 2 6" xfId="1417"/>
    <cellStyle name="20% - Ênfase6 4 3 2" xfId="1418"/>
    <cellStyle name="20% - Ênfase6 4 3 3" xfId="1419"/>
    <cellStyle name="20% - Ênfase6 4 3 4" xfId="1420"/>
    <cellStyle name="20% - Ênfase6 4 4 2" xfId="1421"/>
    <cellStyle name="20% - Ênfase6 4 4 3" xfId="1422"/>
    <cellStyle name="20% - Ênfase6 4 4 4" xfId="1423"/>
    <cellStyle name="20% - Ênfase6 4 5" xfId="1424"/>
    <cellStyle name="20% - Ênfase6 4 6" xfId="1425"/>
    <cellStyle name="20% - Ênfase6 4 7" xfId="1426"/>
    <cellStyle name="20% - Ênfase6 5 2 2" xfId="1427"/>
    <cellStyle name="20% - Ênfase6 5 2 3" xfId="1428"/>
    <cellStyle name="20% - Ênfase6 5 2 4" xfId="1429"/>
    <cellStyle name="20% - Ênfase6 5 3 2" xfId="1430"/>
    <cellStyle name="20% - Ênfase6 5 3 3" xfId="1431"/>
    <cellStyle name="20% - Ênfase6 5 4" xfId="1432"/>
    <cellStyle name="20% - Ênfase6 5 5" xfId="1433"/>
    <cellStyle name="20% - Ênfase6 5 6" xfId="1434"/>
    <cellStyle name="20% - Ênfase6 6 2 2" xfId="1435"/>
    <cellStyle name="20% - Ênfase6 6 2 3" xfId="1436"/>
    <cellStyle name="20% - Ênfase6 6 2 4" xfId="1437"/>
    <cellStyle name="20% - Ênfase6 6 3 2" xfId="1438"/>
    <cellStyle name="20% - Ênfase6 6 3 3" xfId="1439"/>
    <cellStyle name="20% - Ênfase6 6 4" xfId="1440"/>
    <cellStyle name="20% - Ênfase6 6 5" xfId="1441"/>
    <cellStyle name="20% - Ênfase6 6 6" xfId="1442"/>
    <cellStyle name="20% - Ênfase6 7 2" xfId="1443"/>
    <cellStyle name="20% - Ênfase6 7 3" xfId="1444"/>
    <cellStyle name="20% - Ênfase6 7 4" xfId="1445"/>
    <cellStyle name="20% - Ênfase6 8 2" xfId="1446"/>
    <cellStyle name="20% - Ênfase6 8 3" xfId="1447"/>
    <cellStyle name="20% - Ênfase6 8 4" xfId="1448"/>
    <cellStyle name="20% - Ênfase6 9" xfId="1449"/>
    <cellStyle name="40% - Ênfase1 10" xfId="1450"/>
    <cellStyle name="40% - Ênfase1 11" xfId="1451"/>
    <cellStyle name="40% - Ênfase1 2 10" xfId="1452"/>
    <cellStyle name="40% - Ênfase1 2 2 2 2 2" xfId="1453"/>
    <cellStyle name="40% - Ênfase1 2 2 2 2 3" xfId="1454"/>
    <cellStyle name="40% - Ênfase1 2 2 2 2 4" xfId="1455"/>
    <cellStyle name="40% - Ênfase1 2 2 2 3 2" xfId="1456"/>
    <cellStyle name="40% - Ênfase1 2 2 2 3 3" xfId="1457"/>
    <cellStyle name="40% - Ênfase1 2 2 2 4" xfId="1458"/>
    <cellStyle name="40% - Ênfase1 2 2 2 5" xfId="1459"/>
    <cellStyle name="40% - Ênfase1 2 2 2 6" xfId="1460"/>
    <cellStyle name="40% - Ênfase1 2 2 3 2" xfId="1461"/>
    <cellStyle name="40% - Ênfase1 2 2 3 3" xfId="1462"/>
    <cellStyle name="40% - Ênfase1 2 2 3 4" xfId="1463"/>
    <cellStyle name="40% - Ênfase1 2 2 4 2" xfId="1464"/>
    <cellStyle name="40% - Ênfase1 2 2 4 3" xfId="1465"/>
    <cellStyle name="40% - Ênfase1 2 2 4 4" xfId="1466"/>
    <cellStyle name="40% - Ênfase1 2 2 5" xfId="1467"/>
    <cellStyle name="40% - Ênfase1 2 2 6" xfId="1468"/>
    <cellStyle name="40% - Ênfase1 2 2 7" xfId="1469"/>
    <cellStyle name="40% - Ênfase1 2 3 2 2 2" xfId="1470"/>
    <cellStyle name="40% - Ênfase1 2 3 2 2 3" xfId="1471"/>
    <cellStyle name="40% - Ênfase1 2 3 2 2 4" xfId="1472"/>
    <cellStyle name="40% - Ênfase1 2 3 2 3 2" xfId="1473"/>
    <cellStyle name="40% - Ênfase1 2 3 2 3 3" xfId="1474"/>
    <cellStyle name="40% - Ênfase1 2 3 2 4" xfId="1475"/>
    <cellStyle name="40% - Ênfase1 2 3 2 5" xfId="1476"/>
    <cellStyle name="40% - Ênfase1 2 3 2 6" xfId="1477"/>
    <cellStyle name="40% - Ênfase1 2 3 3 2" xfId="1478"/>
    <cellStyle name="40% - Ênfase1 2 3 3 3" xfId="1479"/>
    <cellStyle name="40% - Ênfase1 2 3 3 4" xfId="1480"/>
    <cellStyle name="40% - Ênfase1 2 3 4 2" xfId="1481"/>
    <cellStyle name="40% - Ênfase1 2 3 4 3" xfId="1482"/>
    <cellStyle name="40% - Ênfase1 2 3 4 4" xfId="1483"/>
    <cellStyle name="40% - Ênfase1 2 3 5" xfId="1484"/>
    <cellStyle name="40% - Ênfase1 2 3 6" xfId="1485"/>
    <cellStyle name="40% - Ênfase1 2 3 7" xfId="1486"/>
    <cellStyle name="40% - Ênfase1 2 4 2 2" xfId="1487"/>
    <cellStyle name="40% - Ênfase1 2 4 2 3" xfId="1488"/>
    <cellStyle name="40% - Ênfase1 2 4 2 4" xfId="1489"/>
    <cellStyle name="40% - Ênfase1 2 4 3 2" xfId="1490"/>
    <cellStyle name="40% - Ênfase1 2 4 3 3" xfId="1491"/>
    <cellStyle name="40% - Ênfase1 2 4 4" xfId="1492"/>
    <cellStyle name="40% - Ênfase1 2 4 5" xfId="1493"/>
    <cellStyle name="40% - Ênfase1 2 4 6" xfId="1494"/>
    <cellStyle name="40% - Ênfase1 2 5 2 2" xfId="1495"/>
    <cellStyle name="40% - Ênfase1 2 5 2 3" xfId="1496"/>
    <cellStyle name="40% - Ênfase1 2 5 2 4" xfId="1497"/>
    <cellStyle name="40% - Ênfase1 2 5 3 2" xfId="1498"/>
    <cellStyle name="40% - Ênfase1 2 5 3 3" xfId="1499"/>
    <cellStyle name="40% - Ênfase1 2 5 4" xfId="1500"/>
    <cellStyle name="40% - Ênfase1 2 5 5" xfId="1501"/>
    <cellStyle name="40% - Ênfase1 2 5 6" xfId="1502"/>
    <cellStyle name="40% - Ênfase1 2 6 2" xfId="1503"/>
    <cellStyle name="40% - Ênfase1 2 6 3" xfId="1504"/>
    <cellStyle name="40% - Ênfase1 2 6 4" xfId="1505"/>
    <cellStyle name="40% - Ênfase1 2 7 2" xfId="1506"/>
    <cellStyle name="40% - Ênfase1 2 7 3" xfId="1507"/>
    <cellStyle name="40% - Ênfase1 2 7 4" xfId="1508"/>
    <cellStyle name="40% - Ênfase1 2 8" xfId="1509"/>
    <cellStyle name="40% - Ênfase1 2 9" xfId="1510"/>
    <cellStyle name="40% - Ênfase1 3 2 2 2" xfId="1511"/>
    <cellStyle name="40% - Ênfase1 3 2 2 3" xfId="1512"/>
    <cellStyle name="40% - Ênfase1 3 2 2 4" xfId="1513"/>
    <cellStyle name="40% - Ênfase1 3 2 3 2" xfId="1514"/>
    <cellStyle name="40% - Ênfase1 3 2 3 3" xfId="1515"/>
    <cellStyle name="40% - Ênfase1 3 2 4" xfId="1516"/>
    <cellStyle name="40% - Ênfase1 3 2 5" xfId="1517"/>
    <cellStyle name="40% - Ênfase1 3 2 6" xfId="1518"/>
    <cellStyle name="40% - Ênfase1 3 3 2" xfId="1519"/>
    <cellStyle name="40% - Ênfase1 3 3 3" xfId="1520"/>
    <cellStyle name="40% - Ênfase1 3 3 4" xfId="1521"/>
    <cellStyle name="40% - Ênfase1 3 4 2" xfId="1522"/>
    <cellStyle name="40% - Ênfase1 3 4 3" xfId="1523"/>
    <cellStyle name="40% - Ênfase1 3 4 4" xfId="1524"/>
    <cellStyle name="40% - Ênfase1 3 5" xfId="1525"/>
    <cellStyle name="40% - Ênfase1 3 6" xfId="1526"/>
    <cellStyle name="40% - Ênfase1 3 7" xfId="1527"/>
    <cellStyle name="40% - Ênfase1 4 2 2 2" xfId="1528"/>
    <cellStyle name="40% - Ênfase1 4 2 2 3" xfId="1529"/>
    <cellStyle name="40% - Ênfase1 4 2 2 4" xfId="1530"/>
    <cellStyle name="40% - Ênfase1 4 2 3 2" xfId="1531"/>
    <cellStyle name="40% - Ênfase1 4 2 3 3" xfId="1532"/>
    <cellStyle name="40% - Ênfase1 4 2 4" xfId="1533"/>
    <cellStyle name="40% - Ênfase1 4 2 5" xfId="1534"/>
    <cellStyle name="40% - Ênfase1 4 2 6" xfId="1535"/>
    <cellStyle name="40% - Ênfase1 4 3 2" xfId="1536"/>
    <cellStyle name="40% - Ênfase1 4 3 3" xfId="1537"/>
    <cellStyle name="40% - Ênfase1 4 3 4" xfId="1538"/>
    <cellStyle name="40% - Ênfase1 4 4 2" xfId="1539"/>
    <cellStyle name="40% - Ênfase1 4 4 3" xfId="1540"/>
    <cellStyle name="40% - Ênfase1 4 4 4" xfId="1541"/>
    <cellStyle name="40% - Ênfase1 4 5" xfId="1542"/>
    <cellStyle name="40% - Ênfase1 4 6" xfId="1543"/>
    <cellStyle name="40% - Ênfase1 4 7" xfId="1544"/>
    <cellStyle name="40% - Ênfase1 5 2 2" xfId="1545"/>
    <cellStyle name="40% - Ênfase1 5 2 3" xfId="1546"/>
    <cellStyle name="40% - Ênfase1 5 2 4" xfId="1547"/>
    <cellStyle name="40% - Ênfase1 5 3 2" xfId="1548"/>
    <cellStyle name="40% - Ênfase1 5 3 3" xfId="1549"/>
    <cellStyle name="40% - Ênfase1 5 4" xfId="1550"/>
    <cellStyle name="40% - Ênfase1 5 5" xfId="1551"/>
    <cellStyle name="40% - Ênfase1 5 6" xfId="1552"/>
    <cellStyle name="40% - Ênfase1 6 2 2" xfId="1553"/>
    <cellStyle name="40% - Ênfase1 6 2 3" xfId="1554"/>
    <cellStyle name="40% - Ênfase1 6 2 4" xfId="1555"/>
    <cellStyle name="40% - Ênfase1 6 3 2" xfId="1556"/>
    <cellStyle name="40% - Ênfase1 6 3 3" xfId="1557"/>
    <cellStyle name="40% - Ênfase1 6 4" xfId="1558"/>
    <cellStyle name="40% - Ênfase1 6 5" xfId="1559"/>
    <cellStyle name="40% - Ênfase1 6 6" xfId="1560"/>
    <cellStyle name="40% - Ênfase1 7 2" xfId="1561"/>
    <cellStyle name="40% - Ênfase1 7 3" xfId="1562"/>
    <cellStyle name="40% - Ênfase1 7 4" xfId="1563"/>
    <cellStyle name="40% - Ênfase1 8 2" xfId="1564"/>
    <cellStyle name="40% - Ênfase1 8 3" xfId="1565"/>
    <cellStyle name="40% - Ênfase1 8 4" xfId="1566"/>
    <cellStyle name="40% - Ênfase1 9" xfId="1567"/>
    <cellStyle name="40% - Ênfase2 10" xfId="1568"/>
    <cellStyle name="40% - Ênfase2 11" xfId="1569"/>
    <cellStyle name="40% - Ênfase2 2 10" xfId="1570"/>
    <cellStyle name="40% - Ênfase2 2 2 2 2 2" xfId="1571"/>
    <cellStyle name="40% - Ênfase2 2 2 2 2 3" xfId="1572"/>
    <cellStyle name="40% - Ênfase2 2 2 2 2 4" xfId="1573"/>
    <cellStyle name="40% - Ênfase2 2 2 2 3 2" xfId="1574"/>
    <cellStyle name="40% - Ênfase2 2 2 2 3 3" xfId="1575"/>
    <cellStyle name="40% - Ênfase2 2 2 2 4" xfId="1576"/>
    <cellStyle name="40% - Ênfase2 2 2 2 5" xfId="1577"/>
    <cellStyle name="40% - Ênfase2 2 2 2 6" xfId="1578"/>
    <cellStyle name="40% - Ênfase2 2 2 3 2" xfId="1579"/>
    <cellStyle name="40% - Ênfase2 2 2 3 3" xfId="1580"/>
    <cellStyle name="40% - Ênfase2 2 2 3 4" xfId="1581"/>
    <cellStyle name="40% - Ênfase2 2 2 4 2" xfId="1582"/>
    <cellStyle name="40% - Ênfase2 2 2 4 3" xfId="1583"/>
    <cellStyle name="40% - Ênfase2 2 2 4 4" xfId="1584"/>
    <cellStyle name="40% - Ênfase2 2 2 5" xfId="1585"/>
    <cellStyle name="40% - Ênfase2 2 2 6" xfId="1586"/>
    <cellStyle name="40% - Ênfase2 2 2 7" xfId="1587"/>
    <cellStyle name="40% - Ênfase2 2 3 2 2 2" xfId="1588"/>
    <cellStyle name="40% - Ênfase2 2 3 2 2 3" xfId="1589"/>
    <cellStyle name="40% - Ênfase2 2 3 2 2 4" xfId="1590"/>
    <cellStyle name="40% - Ênfase2 2 3 2 3 2" xfId="1591"/>
    <cellStyle name="40% - Ênfase2 2 3 2 3 3" xfId="1592"/>
    <cellStyle name="40% - Ênfase2 2 3 2 4" xfId="1593"/>
    <cellStyle name="40% - Ênfase2 2 3 2 5" xfId="1594"/>
    <cellStyle name="40% - Ênfase2 2 3 2 6" xfId="1595"/>
    <cellStyle name="40% - Ênfase2 2 3 3 2" xfId="1596"/>
    <cellStyle name="40% - Ênfase2 2 3 3 3" xfId="1597"/>
    <cellStyle name="40% - Ênfase2 2 3 3 4" xfId="1598"/>
    <cellStyle name="40% - Ênfase2 2 3 4 2" xfId="1599"/>
    <cellStyle name="40% - Ênfase2 2 3 4 3" xfId="1600"/>
    <cellStyle name="40% - Ênfase2 2 3 4 4" xfId="1601"/>
    <cellStyle name="40% - Ênfase2 2 3 5" xfId="1602"/>
    <cellStyle name="40% - Ênfase2 2 3 6" xfId="1603"/>
    <cellStyle name="40% - Ênfase2 2 3 7" xfId="1604"/>
    <cellStyle name="40% - Ênfase2 2 4 2 2" xfId="1605"/>
    <cellStyle name="40% - Ênfase2 2 4 2 3" xfId="1606"/>
    <cellStyle name="40% - Ênfase2 2 4 2 4" xfId="1607"/>
    <cellStyle name="40% - Ênfase2 2 4 3 2" xfId="1608"/>
    <cellStyle name="40% - Ênfase2 2 4 3 3" xfId="1609"/>
    <cellStyle name="40% - Ênfase2 2 4 4" xfId="1610"/>
    <cellStyle name="40% - Ênfase2 2 4 5" xfId="1611"/>
    <cellStyle name="40% - Ênfase2 2 4 6" xfId="1612"/>
    <cellStyle name="40% - Ênfase2 2 5 2 2" xfId="1613"/>
    <cellStyle name="40% - Ênfase2 2 5 2 3" xfId="1614"/>
    <cellStyle name="40% - Ênfase2 2 5 2 4" xfId="1615"/>
    <cellStyle name="40% - Ênfase2 2 5 3 2" xfId="1616"/>
    <cellStyle name="40% - Ênfase2 2 5 3 3" xfId="1617"/>
    <cellStyle name="40% - Ênfase2 2 5 4" xfId="1618"/>
    <cellStyle name="40% - Ênfase2 2 5 5" xfId="1619"/>
    <cellStyle name="40% - Ênfase2 2 5 6" xfId="1620"/>
    <cellStyle name="40% - Ênfase2 2 6 2" xfId="1621"/>
    <cellStyle name="40% - Ênfase2 2 6 3" xfId="1622"/>
    <cellStyle name="40% - Ênfase2 2 6 4" xfId="1623"/>
    <cellStyle name="40% - Ênfase2 2 7 2" xfId="1624"/>
    <cellStyle name="40% - Ênfase2 2 7 3" xfId="1625"/>
    <cellStyle name="40% - Ênfase2 2 7 4" xfId="1626"/>
    <cellStyle name="40% - Ênfase2 2 8" xfId="1627"/>
    <cellStyle name="40% - Ênfase2 2 9" xfId="1628"/>
    <cellStyle name="40% - Ênfase2 3 2 2 2" xfId="1629"/>
    <cellStyle name="40% - Ênfase2 3 2 2 3" xfId="1630"/>
    <cellStyle name="40% - Ênfase2 3 2 2 4" xfId="1631"/>
    <cellStyle name="40% - Ênfase2 3 2 3 2" xfId="1632"/>
    <cellStyle name="40% - Ênfase2 3 2 3 3" xfId="1633"/>
    <cellStyle name="40% - Ênfase2 3 2 4" xfId="1634"/>
    <cellStyle name="40% - Ênfase2 3 2 5" xfId="1635"/>
    <cellStyle name="40% - Ênfase2 3 2 6" xfId="1636"/>
    <cellStyle name="40% - Ênfase2 3 3 2" xfId="1637"/>
    <cellStyle name="40% - Ênfase2 3 3 3" xfId="1638"/>
    <cellStyle name="40% - Ênfase2 3 3 4" xfId="1639"/>
    <cellStyle name="40% - Ênfase2 3 4 2" xfId="1640"/>
    <cellStyle name="40% - Ênfase2 3 4 3" xfId="1641"/>
    <cellStyle name="40% - Ênfase2 3 4 4" xfId="1642"/>
    <cellStyle name="40% - Ênfase2 3 5" xfId="1643"/>
    <cellStyle name="40% - Ênfase2 3 6" xfId="1644"/>
    <cellStyle name="40% - Ênfase2 3 7" xfId="1645"/>
    <cellStyle name="40% - Ênfase2 4 2 2 2" xfId="1646"/>
    <cellStyle name="40% - Ênfase2 4 2 2 3" xfId="1647"/>
    <cellStyle name="40% - Ênfase2 4 2 2 4" xfId="1648"/>
    <cellStyle name="40% - Ênfase2 4 2 3 2" xfId="1649"/>
    <cellStyle name="40% - Ênfase2 4 2 3 3" xfId="1650"/>
    <cellStyle name="40% - Ênfase2 4 2 4" xfId="1651"/>
    <cellStyle name="40% - Ênfase2 4 2 5" xfId="1652"/>
    <cellStyle name="40% - Ênfase2 4 2 6" xfId="1653"/>
    <cellStyle name="40% - Ênfase2 4 3 2" xfId="1654"/>
    <cellStyle name="40% - Ênfase2 4 3 3" xfId="1655"/>
    <cellStyle name="40% - Ênfase2 4 3 4" xfId="1656"/>
    <cellStyle name="40% - Ênfase2 4 4 2" xfId="1657"/>
    <cellStyle name="40% - Ênfase2 4 4 3" xfId="1658"/>
    <cellStyle name="40% - Ênfase2 4 4 4" xfId="1659"/>
    <cellStyle name="40% - Ênfase2 4 5" xfId="1660"/>
    <cellStyle name="40% - Ênfase2 4 6" xfId="1661"/>
    <cellStyle name="40% - Ênfase2 4 7" xfId="1662"/>
    <cellStyle name="40% - Ênfase2 5 2 2" xfId="1663"/>
    <cellStyle name="40% - Ênfase2 5 2 3" xfId="1664"/>
    <cellStyle name="40% - Ênfase2 5 2 4" xfId="1665"/>
    <cellStyle name="40% - Ênfase2 5 3 2" xfId="1666"/>
    <cellStyle name="40% - Ênfase2 5 3 3" xfId="1667"/>
    <cellStyle name="40% - Ênfase2 5 4" xfId="1668"/>
    <cellStyle name="40% - Ênfase2 5 5" xfId="1669"/>
    <cellStyle name="40% - Ênfase2 5 6" xfId="1670"/>
    <cellStyle name="40% - Ênfase2 6 2 2" xfId="1671"/>
    <cellStyle name="40% - Ênfase2 6 2 3" xfId="1672"/>
    <cellStyle name="40% - Ênfase2 6 2 4" xfId="1673"/>
    <cellStyle name="40% - Ênfase2 6 3 2" xfId="1674"/>
    <cellStyle name="40% - Ênfase2 6 3 3" xfId="1675"/>
    <cellStyle name="40% - Ênfase2 6 4" xfId="1676"/>
    <cellStyle name="40% - Ênfase2 6 5" xfId="1677"/>
    <cellStyle name="40% - Ênfase2 6 6" xfId="1678"/>
    <cellStyle name="40% - Ênfase2 7 2" xfId="1679"/>
    <cellStyle name="40% - Ênfase2 7 3" xfId="1680"/>
    <cellStyle name="40% - Ênfase2 7 4" xfId="1681"/>
    <cellStyle name="40% - Ênfase2 8 2" xfId="1682"/>
    <cellStyle name="40% - Ênfase2 8 3" xfId="1683"/>
    <cellStyle name="40% - Ênfase2 8 4" xfId="1684"/>
    <cellStyle name="40% - Ênfase2 9" xfId="1685"/>
    <cellStyle name="40% - Ênfase3 10" xfId="1686"/>
    <cellStyle name="40% - Ênfase3 11" xfId="1687"/>
    <cellStyle name="40% - Ênfase3 2 10" xfId="1688"/>
    <cellStyle name="40% - Ênfase3 2 2 2 2 2" xfId="1689"/>
    <cellStyle name="40% - Ênfase3 2 2 2 2 3" xfId="1690"/>
    <cellStyle name="40% - Ênfase3 2 2 2 2 4" xfId="1691"/>
    <cellStyle name="40% - Ênfase3 2 2 2 3 2" xfId="1692"/>
    <cellStyle name="40% - Ênfase3 2 2 2 3 3" xfId="1693"/>
    <cellStyle name="40% - Ênfase3 2 2 2 4" xfId="1694"/>
    <cellStyle name="40% - Ênfase3 2 2 2 5" xfId="1695"/>
    <cellStyle name="40% - Ênfase3 2 2 2 6" xfId="1696"/>
    <cellStyle name="40% - Ênfase3 2 2 3 2" xfId="1697"/>
    <cellStyle name="40% - Ênfase3 2 2 3 3" xfId="1698"/>
    <cellStyle name="40% - Ênfase3 2 2 3 4" xfId="1699"/>
    <cellStyle name="40% - Ênfase3 2 2 4 2" xfId="1700"/>
    <cellStyle name="40% - Ênfase3 2 2 4 3" xfId="1701"/>
    <cellStyle name="40% - Ênfase3 2 2 4 4" xfId="1702"/>
    <cellStyle name="40% - Ênfase3 2 2 5" xfId="1703"/>
    <cellStyle name="40% - Ênfase3 2 2 6" xfId="1704"/>
    <cellStyle name="40% - Ênfase3 2 2 7" xfId="1705"/>
    <cellStyle name="40% - Ênfase3 2 3 2 2 2" xfId="1706"/>
    <cellStyle name="40% - Ênfase3 2 3 2 2 3" xfId="1707"/>
    <cellStyle name="40% - Ênfase3 2 3 2 2 4" xfId="1708"/>
    <cellStyle name="40% - Ênfase3 2 3 2 3 2" xfId="1709"/>
    <cellStyle name="40% - Ênfase3 2 3 2 3 3" xfId="1710"/>
    <cellStyle name="40% - Ênfase3 2 3 2 4" xfId="1711"/>
    <cellStyle name="40% - Ênfase3 2 3 2 5" xfId="1712"/>
    <cellStyle name="40% - Ênfase3 2 3 2 6" xfId="1713"/>
    <cellStyle name="40% - Ênfase3 2 3 3 2" xfId="1714"/>
    <cellStyle name="40% - Ênfase3 2 3 3 3" xfId="1715"/>
    <cellStyle name="40% - Ênfase3 2 3 3 4" xfId="1716"/>
    <cellStyle name="40% - Ênfase3 2 3 4 2" xfId="1717"/>
    <cellStyle name="40% - Ênfase3 2 3 4 3" xfId="1718"/>
    <cellStyle name="40% - Ênfase3 2 3 4 4" xfId="1719"/>
    <cellStyle name="40% - Ênfase3 2 3 5" xfId="1720"/>
    <cellStyle name="40% - Ênfase3 2 3 6" xfId="1721"/>
    <cellStyle name="40% - Ênfase3 2 3 7" xfId="1722"/>
    <cellStyle name="40% - Ênfase3 2 4 2 2" xfId="1723"/>
    <cellStyle name="40% - Ênfase3 2 4 2 3" xfId="1724"/>
    <cellStyle name="40% - Ênfase3 2 4 2 4" xfId="1725"/>
    <cellStyle name="40% - Ênfase3 2 4 3 2" xfId="1726"/>
    <cellStyle name="40% - Ênfase3 2 4 3 3" xfId="1727"/>
    <cellStyle name="40% - Ênfase3 2 4 4" xfId="1728"/>
    <cellStyle name="40% - Ênfase3 2 4 5" xfId="1729"/>
    <cellStyle name="40% - Ênfase3 2 4 6" xfId="1730"/>
    <cellStyle name="40% - Ênfase3 2 5 2 2" xfId="1731"/>
    <cellStyle name="40% - Ênfase3 2 5 2 3" xfId="1732"/>
    <cellStyle name="40% - Ênfase3 2 5 2 4" xfId="1733"/>
    <cellStyle name="40% - Ênfase3 2 5 3 2" xfId="1734"/>
    <cellStyle name="40% - Ênfase3 2 5 3 3" xfId="1735"/>
    <cellStyle name="40% - Ênfase3 2 5 4" xfId="1736"/>
    <cellStyle name="40% - Ênfase3 2 5 5" xfId="1737"/>
    <cellStyle name="40% - Ênfase3 2 5 6" xfId="1738"/>
    <cellStyle name="40% - Ênfase3 2 6 2" xfId="1739"/>
    <cellStyle name="40% - Ênfase3 2 6 3" xfId="1740"/>
    <cellStyle name="40% - Ênfase3 2 6 4" xfId="1741"/>
    <cellStyle name="40% - Ênfase3 2 7 2" xfId="1742"/>
    <cellStyle name="40% - Ênfase3 2 7 3" xfId="1743"/>
    <cellStyle name="40% - Ênfase3 2 7 4" xfId="1744"/>
    <cellStyle name="40% - Ênfase3 2 8" xfId="1745"/>
    <cellStyle name="40% - Ênfase3 2 9" xfId="1746"/>
    <cellStyle name="40% - Ênfase3 3 2 2 2" xfId="1747"/>
    <cellStyle name="40% - Ênfase3 3 2 2 3" xfId="1748"/>
    <cellStyle name="40% - Ênfase3 3 2 2 4" xfId="1749"/>
    <cellStyle name="40% - Ênfase3 3 2 3 2" xfId="1750"/>
    <cellStyle name="40% - Ênfase3 3 2 3 3" xfId="1751"/>
    <cellStyle name="40% - Ênfase3 3 2 4" xfId="1752"/>
    <cellStyle name="40% - Ênfase3 3 2 5" xfId="1753"/>
    <cellStyle name="40% - Ênfase3 3 2 6" xfId="1754"/>
    <cellStyle name="40% - Ênfase3 3 3 2" xfId="1755"/>
    <cellStyle name="40% - Ênfase3 3 3 3" xfId="1756"/>
    <cellStyle name="40% - Ênfase3 3 3 4" xfId="1757"/>
    <cellStyle name="40% - Ênfase3 3 4 2" xfId="1758"/>
    <cellStyle name="40% - Ênfase3 3 4 3" xfId="1759"/>
    <cellStyle name="40% - Ênfase3 3 4 4" xfId="1760"/>
    <cellStyle name="40% - Ênfase3 3 5" xfId="1761"/>
    <cellStyle name="40% - Ênfase3 3 6" xfId="1762"/>
    <cellStyle name="40% - Ênfase3 3 7" xfId="1763"/>
    <cellStyle name="40% - Ênfase3 4 2 2 2" xfId="1764"/>
    <cellStyle name="40% - Ênfase3 4 2 2 3" xfId="1765"/>
    <cellStyle name="40% - Ênfase3 4 2 2 4" xfId="1766"/>
    <cellStyle name="40% - Ênfase3 4 2 3 2" xfId="1767"/>
    <cellStyle name="40% - Ênfase3 4 2 3 3" xfId="1768"/>
    <cellStyle name="40% - Ênfase3 4 2 4" xfId="1769"/>
    <cellStyle name="40% - Ênfase3 4 2 5" xfId="1770"/>
    <cellStyle name="40% - Ênfase3 4 2 6" xfId="1771"/>
    <cellStyle name="40% - Ênfase3 4 3 2" xfId="1772"/>
    <cellStyle name="40% - Ênfase3 4 3 3" xfId="1773"/>
    <cellStyle name="40% - Ênfase3 4 3 4" xfId="1774"/>
    <cellStyle name="40% - Ênfase3 4 4 2" xfId="1775"/>
    <cellStyle name="40% - Ênfase3 4 4 3" xfId="1776"/>
    <cellStyle name="40% - Ênfase3 4 4 4" xfId="1777"/>
    <cellStyle name="40% - Ênfase3 4 5" xfId="1778"/>
    <cellStyle name="40% - Ênfase3 4 6" xfId="1779"/>
    <cellStyle name="40% - Ênfase3 4 7" xfId="1780"/>
    <cellStyle name="40% - Ênfase3 5 2 2" xfId="1781"/>
    <cellStyle name="40% - Ênfase3 5 2 3" xfId="1782"/>
    <cellStyle name="40% - Ênfase3 5 2 4" xfId="1783"/>
    <cellStyle name="40% - Ênfase3 5 3 2" xfId="1784"/>
    <cellStyle name="40% - Ênfase3 5 3 3" xfId="1785"/>
    <cellStyle name="40% - Ênfase3 5 4" xfId="1786"/>
    <cellStyle name="40% - Ênfase3 5 5" xfId="1787"/>
    <cellStyle name="40% - Ênfase3 5 6" xfId="1788"/>
    <cellStyle name="40% - Ênfase3 6 2 2" xfId="1789"/>
    <cellStyle name="40% - Ênfase3 6 2 3" xfId="1790"/>
    <cellStyle name="40% - Ênfase3 6 2 4" xfId="1791"/>
    <cellStyle name="40% - Ênfase3 6 3 2" xfId="1792"/>
    <cellStyle name="40% - Ênfase3 6 3 3" xfId="1793"/>
    <cellStyle name="40% - Ênfase3 6 4" xfId="1794"/>
    <cellStyle name="40% - Ênfase3 6 5" xfId="1795"/>
    <cellStyle name="40% - Ênfase3 6 6" xfId="1796"/>
    <cellStyle name="40% - Ênfase3 7 2" xfId="1797"/>
    <cellStyle name="40% - Ênfase3 7 3" xfId="1798"/>
    <cellStyle name="40% - Ênfase3 7 4" xfId="1799"/>
    <cellStyle name="40% - Ênfase3 8 2" xfId="1800"/>
    <cellStyle name="40% - Ênfase3 8 3" xfId="1801"/>
    <cellStyle name="40% - Ênfase3 8 4" xfId="1802"/>
    <cellStyle name="40% - Ênfase3 9" xfId="1803"/>
    <cellStyle name="40% - Ênfase4 10" xfId="1804"/>
    <cellStyle name="40% - Ênfase4 11" xfId="1805"/>
    <cellStyle name="40% - Ênfase4 2 10" xfId="1806"/>
    <cellStyle name="40% - Ênfase4 2 2 2 2 2" xfId="1807"/>
    <cellStyle name="40% - Ênfase4 2 2 2 2 3" xfId="1808"/>
    <cellStyle name="40% - Ênfase4 2 2 2 2 4" xfId="1809"/>
    <cellStyle name="40% - Ênfase4 2 2 2 3 2" xfId="1810"/>
    <cellStyle name="40% - Ênfase4 2 2 2 3 3" xfId="1811"/>
    <cellStyle name="40% - Ênfase4 2 2 2 4" xfId="1812"/>
    <cellStyle name="40% - Ênfase4 2 2 2 5" xfId="1813"/>
    <cellStyle name="40% - Ênfase4 2 2 2 6" xfId="1814"/>
    <cellStyle name="40% - Ênfase4 2 2 3 2" xfId="1815"/>
    <cellStyle name="40% - Ênfase4 2 2 3 3" xfId="1816"/>
    <cellStyle name="40% - Ênfase4 2 2 3 4" xfId="1817"/>
    <cellStyle name="40% - Ênfase4 2 2 4 2" xfId="1818"/>
    <cellStyle name="40% - Ênfase4 2 2 4 3" xfId="1819"/>
    <cellStyle name="40% - Ênfase4 2 2 4 4" xfId="1820"/>
    <cellStyle name="40% - Ênfase4 2 2 5" xfId="1821"/>
    <cellStyle name="40% - Ênfase4 2 2 6" xfId="1822"/>
    <cellStyle name="40% - Ênfase4 2 2 7" xfId="1823"/>
    <cellStyle name="40% - Ênfase4 2 3 2 2 2" xfId="1824"/>
    <cellStyle name="40% - Ênfase4 2 3 2 2 3" xfId="1825"/>
    <cellStyle name="40% - Ênfase4 2 3 2 2 4" xfId="1826"/>
    <cellStyle name="40% - Ênfase4 2 3 2 3 2" xfId="1827"/>
    <cellStyle name="40% - Ênfase4 2 3 2 3 3" xfId="1828"/>
    <cellStyle name="40% - Ênfase4 2 3 2 4" xfId="1829"/>
    <cellStyle name="40% - Ênfase4 2 3 2 5" xfId="1830"/>
    <cellStyle name="40% - Ênfase4 2 3 2 6" xfId="1831"/>
    <cellStyle name="40% - Ênfase4 2 3 3 2" xfId="1832"/>
    <cellStyle name="40% - Ênfase4 2 3 3 3" xfId="1833"/>
    <cellStyle name="40% - Ênfase4 2 3 3 4" xfId="1834"/>
    <cellStyle name="40% - Ênfase4 2 3 4 2" xfId="1835"/>
    <cellStyle name="40% - Ênfase4 2 3 4 3" xfId="1836"/>
    <cellStyle name="40% - Ênfase4 2 3 4 4" xfId="1837"/>
    <cellStyle name="40% - Ênfase4 2 3 5" xfId="1838"/>
    <cellStyle name="40% - Ênfase4 2 3 6" xfId="1839"/>
    <cellStyle name="40% - Ênfase4 2 3 7" xfId="1840"/>
    <cellStyle name="40% - Ênfase4 2 4 2 2" xfId="1841"/>
    <cellStyle name="40% - Ênfase4 2 4 2 3" xfId="1842"/>
    <cellStyle name="40% - Ênfase4 2 4 2 4" xfId="1843"/>
    <cellStyle name="40% - Ênfase4 2 4 3 2" xfId="1844"/>
    <cellStyle name="40% - Ênfase4 2 4 3 3" xfId="1845"/>
    <cellStyle name="40% - Ênfase4 2 4 4" xfId="1846"/>
    <cellStyle name="40% - Ênfase4 2 4 5" xfId="1847"/>
    <cellStyle name="40% - Ênfase4 2 4 6" xfId="1848"/>
    <cellStyle name="40% - Ênfase4 2 5 2 2" xfId="1849"/>
    <cellStyle name="40% - Ênfase4 2 5 2 3" xfId="1850"/>
    <cellStyle name="40% - Ênfase4 2 5 2 4" xfId="1851"/>
    <cellStyle name="40% - Ênfase4 2 5 3 2" xfId="1852"/>
    <cellStyle name="40% - Ênfase4 2 5 3 3" xfId="1853"/>
    <cellStyle name="40% - Ênfase4 2 5 4" xfId="1854"/>
    <cellStyle name="40% - Ênfase4 2 5 5" xfId="1855"/>
    <cellStyle name="40% - Ênfase4 2 5 6" xfId="1856"/>
    <cellStyle name="40% - Ênfase4 2 6 2" xfId="1857"/>
    <cellStyle name="40% - Ênfase4 2 6 3" xfId="1858"/>
    <cellStyle name="40% - Ênfase4 2 6 4" xfId="1859"/>
    <cellStyle name="40% - Ênfase4 2 7 2" xfId="1860"/>
    <cellStyle name="40% - Ênfase4 2 7 3" xfId="1861"/>
    <cellStyle name="40% - Ênfase4 2 7 4" xfId="1862"/>
    <cellStyle name="40% - Ênfase4 2 8" xfId="1863"/>
    <cellStyle name="40% - Ênfase4 2 9" xfId="1864"/>
    <cellStyle name="40% - Ênfase4 3 2 2 2" xfId="1865"/>
    <cellStyle name="40% - Ênfase4 3 2 2 3" xfId="1866"/>
    <cellStyle name="40% - Ênfase4 3 2 2 4" xfId="1867"/>
    <cellStyle name="40% - Ênfase4 3 2 3 2" xfId="1868"/>
    <cellStyle name="40% - Ênfase4 3 2 3 3" xfId="1869"/>
    <cellStyle name="40% - Ênfase4 3 2 4" xfId="1870"/>
    <cellStyle name="40% - Ênfase4 3 2 5" xfId="1871"/>
    <cellStyle name="40% - Ênfase4 3 2 6" xfId="1872"/>
    <cellStyle name="40% - Ênfase4 3 3 2" xfId="1873"/>
    <cellStyle name="40% - Ênfase4 3 3 3" xfId="1874"/>
    <cellStyle name="40% - Ênfase4 3 3 4" xfId="1875"/>
    <cellStyle name="40% - Ênfase4 3 4 2" xfId="1876"/>
    <cellStyle name="40% - Ênfase4 3 4 3" xfId="1877"/>
    <cellStyle name="40% - Ênfase4 3 4 4" xfId="1878"/>
    <cellStyle name="40% - Ênfase4 3 5" xfId="1879"/>
    <cellStyle name="40% - Ênfase4 3 6" xfId="1880"/>
    <cellStyle name="40% - Ênfase4 3 7" xfId="1881"/>
    <cellStyle name="40% - Ênfase4 4 2 2 2" xfId="1882"/>
    <cellStyle name="40% - Ênfase4 4 2 2 3" xfId="1883"/>
    <cellStyle name="40% - Ênfase4 4 2 2 4" xfId="1884"/>
    <cellStyle name="40% - Ênfase4 4 2 3 2" xfId="1885"/>
    <cellStyle name="40% - Ênfase4 4 2 3 3" xfId="1886"/>
    <cellStyle name="40% - Ênfase4 4 2 4" xfId="1887"/>
    <cellStyle name="40% - Ênfase4 4 2 5" xfId="1888"/>
    <cellStyle name="40% - Ênfase4 4 2 6" xfId="1889"/>
    <cellStyle name="40% - Ênfase4 4 3 2" xfId="1890"/>
    <cellStyle name="40% - Ênfase4 4 3 3" xfId="1891"/>
    <cellStyle name="40% - Ênfase4 4 3 4" xfId="1892"/>
    <cellStyle name="40% - Ênfase4 4 4 2" xfId="1893"/>
    <cellStyle name="40% - Ênfase4 4 4 3" xfId="1894"/>
    <cellStyle name="40% - Ênfase4 4 4 4" xfId="1895"/>
    <cellStyle name="40% - Ênfase4 4 5" xfId="1896"/>
    <cellStyle name="40% - Ênfase4 4 6" xfId="1897"/>
    <cellStyle name="40% - Ênfase4 4 7" xfId="1898"/>
    <cellStyle name="40% - Ênfase4 5 2 2" xfId="1899"/>
    <cellStyle name="40% - Ênfase4 5 2 3" xfId="1900"/>
    <cellStyle name="40% - Ênfase4 5 2 4" xfId="1901"/>
    <cellStyle name="40% - Ênfase4 5 3 2" xfId="1902"/>
    <cellStyle name="40% - Ênfase4 5 3 3" xfId="1903"/>
    <cellStyle name="40% - Ênfase4 5 4" xfId="1904"/>
    <cellStyle name="40% - Ênfase4 5 5" xfId="1905"/>
    <cellStyle name="40% - Ênfase4 5 6" xfId="1906"/>
    <cellStyle name="40% - Ênfase4 6 2 2" xfId="1907"/>
    <cellStyle name="40% - Ênfase4 6 2 3" xfId="1908"/>
    <cellStyle name="40% - Ênfase4 6 2 4" xfId="1909"/>
    <cellStyle name="40% - Ênfase4 6 3 2" xfId="1910"/>
    <cellStyle name="40% - Ênfase4 6 3 3" xfId="1911"/>
    <cellStyle name="40% - Ênfase4 6 4" xfId="1912"/>
    <cellStyle name="40% - Ênfase4 6 5" xfId="1913"/>
    <cellStyle name="40% - Ênfase4 6 6" xfId="1914"/>
    <cellStyle name="40% - Ênfase4 7 2" xfId="1915"/>
    <cellStyle name="40% - Ênfase4 7 3" xfId="1916"/>
    <cellStyle name="40% - Ênfase4 7 4" xfId="1917"/>
    <cellStyle name="40% - Ênfase4 8 2" xfId="1918"/>
    <cellStyle name="40% - Ênfase4 8 3" xfId="1919"/>
    <cellStyle name="40% - Ênfase4 8 4" xfId="1920"/>
    <cellStyle name="40% - Ênfase4 9" xfId="1921"/>
    <cellStyle name="40% - Ênfase5 10" xfId="1922"/>
    <cellStyle name="40% - Ênfase5 11" xfId="1923"/>
    <cellStyle name="40% - Ênfase5 2 10" xfId="1924"/>
    <cellStyle name="40% - Ênfase5 2 2 2 2 2" xfId="1925"/>
    <cellStyle name="40% - Ênfase5 2 2 2 2 3" xfId="1926"/>
    <cellStyle name="40% - Ênfase5 2 2 2 2 4" xfId="1927"/>
    <cellStyle name="40% - Ênfase5 2 2 2 3 2" xfId="1928"/>
    <cellStyle name="40% - Ênfase5 2 2 2 3 3" xfId="1929"/>
    <cellStyle name="40% - Ênfase5 2 2 2 4" xfId="1930"/>
    <cellStyle name="40% - Ênfase5 2 2 2 5" xfId="1931"/>
    <cellStyle name="40% - Ênfase5 2 2 2 6" xfId="1932"/>
    <cellStyle name="40% - Ênfase5 2 2 3 2" xfId="1933"/>
    <cellStyle name="40% - Ênfase5 2 2 3 3" xfId="1934"/>
    <cellStyle name="40% - Ênfase5 2 2 3 4" xfId="1935"/>
    <cellStyle name="40% - Ênfase5 2 2 4 2" xfId="1936"/>
    <cellStyle name="40% - Ênfase5 2 2 4 3" xfId="1937"/>
    <cellStyle name="40% - Ênfase5 2 2 4 4" xfId="1938"/>
    <cellStyle name="40% - Ênfase5 2 2 5" xfId="1939"/>
    <cellStyle name="40% - Ênfase5 2 2 6" xfId="1940"/>
    <cellStyle name="40% - Ênfase5 2 2 7" xfId="1941"/>
    <cellStyle name="40% - Ênfase5 2 3 2 2 2" xfId="1942"/>
    <cellStyle name="40% - Ênfase5 2 3 2 2 3" xfId="1943"/>
    <cellStyle name="40% - Ênfase5 2 3 2 2 4" xfId="1944"/>
    <cellStyle name="40% - Ênfase5 2 3 2 3 2" xfId="1945"/>
    <cellStyle name="40% - Ênfase5 2 3 2 3 3" xfId="1946"/>
    <cellStyle name="40% - Ênfase5 2 3 2 4" xfId="1947"/>
    <cellStyle name="40% - Ênfase5 2 3 2 5" xfId="1948"/>
    <cellStyle name="40% - Ênfase5 2 3 2 6" xfId="1949"/>
    <cellStyle name="40% - Ênfase5 2 3 3 2" xfId="1950"/>
    <cellStyle name="40% - Ênfase5 2 3 3 3" xfId="1951"/>
    <cellStyle name="40% - Ênfase5 2 3 3 4" xfId="1952"/>
    <cellStyle name="40% - Ênfase5 2 3 4 2" xfId="1953"/>
    <cellStyle name="40% - Ênfase5 2 3 4 3" xfId="1954"/>
    <cellStyle name="40% - Ênfase5 2 3 4 4" xfId="1955"/>
    <cellStyle name="40% - Ênfase5 2 3 5" xfId="1956"/>
    <cellStyle name="40% - Ênfase5 2 3 6" xfId="1957"/>
    <cellStyle name="40% - Ênfase5 2 3 7" xfId="1958"/>
    <cellStyle name="40% - Ênfase5 2 4 2 2" xfId="1959"/>
    <cellStyle name="40% - Ênfase5 2 4 2 3" xfId="1960"/>
    <cellStyle name="40% - Ênfase5 2 4 2 4" xfId="1961"/>
    <cellStyle name="40% - Ênfase5 2 4 3 2" xfId="1962"/>
    <cellStyle name="40% - Ênfase5 2 4 3 3" xfId="1963"/>
    <cellStyle name="40% - Ênfase5 2 4 4" xfId="1964"/>
    <cellStyle name="40% - Ênfase5 2 4 5" xfId="1965"/>
    <cellStyle name="40% - Ênfase5 2 4 6" xfId="1966"/>
    <cellStyle name="40% - Ênfase5 2 5 2 2" xfId="1967"/>
    <cellStyle name="40% - Ênfase5 2 5 2 3" xfId="1968"/>
    <cellStyle name="40% - Ênfase5 2 5 2 4" xfId="1969"/>
    <cellStyle name="40% - Ênfase5 2 5 3 2" xfId="1970"/>
    <cellStyle name="40% - Ênfase5 2 5 3 3" xfId="1971"/>
    <cellStyle name="40% - Ênfase5 2 5 4" xfId="1972"/>
    <cellStyle name="40% - Ênfase5 2 5 5" xfId="1973"/>
    <cellStyle name="40% - Ênfase5 2 5 6" xfId="1974"/>
    <cellStyle name="40% - Ênfase5 2 6 2" xfId="1975"/>
    <cellStyle name="40% - Ênfase5 2 6 3" xfId="1976"/>
    <cellStyle name="40% - Ênfase5 2 6 4" xfId="1977"/>
    <cellStyle name="40% - Ênfase5 2 7 2" xfId="1978"/>
    <cellStyle name="40% - Ênfase5 2 7 3" xfId="1979"/>
    <cellStyle name="40% - Ênfase5 2 7 4" xfId="1980"/>
    <cellStyle name="40% - Ênfase5 2 8" xfId="1981"/>
    <cellStyle name="40% - Ênfase5 2 9" xfId="1982"/>
    <cellStyle name="40% - Ênfase5 3 2 2 2" xfId="1983"/>
    <cellStyle name="40% - Ênfase5 3 2 2 3" xfId="1984"/>
    <cellStyle name="40% - Ênfase5 3 2 2 4" xfId="1985"/>
    <cellStyle name="40% - Ênfase5 3 2 3 2" xfId="1986"/>
    <cellStyle name="40% - Ênfase5 3 2 3 3" xfId="1987"/>
    <cellStyle name="40% - Ênfase5 3 2 4" xfId="1988"/>
    <cellStyle name="40% - Ênfase5 3 2 5" xfId="1989"/>
    <cellStyle name="40% - Ênfase5 3 2 6" xfId="1990"/>
    <cellStyle name="40% - Ênfase5 3 3 2" xfId="1991"/>
    <cellStyle name="40% - Ênfase5 3 3 3" xfId="1992"/>
    <cellStyle name="40% - Ênfase5 3 3 4" xfId="1993"/>
    <cellStyle name="40% - Ênfase5 3 4 2" xfId="1994"/>
    <cellStyle name="40% - Ênfase5 3 4 3" xfId="1995"/>
    <cellStyle name="40% - Ênfase5 3 4 4" xfId="1996"/>
    <cellStyle name="40% - Ênfase5 3 5" xfId="1997"/>
    <cellStyle name="40% - Ênfase5 3 6" xfId="1998"/>
    <cellStyle name="40% - Ênfase5 3 7" xfId="1999"/>
    <cellStyle name="40% - Ênfase5 4 2 2 2" xfId="2000"/>
    <cellStyle name="40% - Ênfase5 4 2 2 3" xfId="2001"/>
    <cellStyle name="40% - Ênfase5 4 2 2 4" xfId="2002"/>
    <cellStyle name="40% - Ênfase5 4 2 3 2" xfId="2003"/>
    <cellStyle name="40% - Ênfase5 4 2 3 3" xfId="2004"/>
    <cellStyle name="40% - Ênfase5 4 2 4" xfId="2005"/>
    <cellStyle name="40% - Ênfase5 4 2 5" xfId="2006"/>
    <cellStyle name="40% - Ênfase5 4 2 6" xfId="2007"/>
    <cellStyle name="40% - Ênfase5 4 3 2" xfId="2008"/>
    <cellStyle name="40% - Ênfase5 4 3 3" xfId="2009"/>
    <cellStyle name="40% - Ênfase5 4 3 4" xfId="2010"/>
    <cellStyle name="40% - Ênfase5 4 4 2" xfId="2011"/>
    <cellStyle name="40% - Ênfase5 4 4 3" xfId="2012"/>
    <cellStyle name="40% - Ênfase5 4 4 4" xfId="2013"/>
    <cellStyle name="40% - Ênfase5 4 5" xfId="2014"/>
    <cellStyle name="40% - Ênfase5 4 6" xfId="2015"/>
    <cellStyle name="40% - Ênfase5 4 7" xfId="2016"/>
    <cellStyle name="40% - Ênfase5 5 2 2" xfId="2017"/>
    <cellStyle name="40% - Ênfase5 5 2 3" xfId="2018"/>
    <cellStyle name="40% - Ênfase5 5 2 4" xfId="2019"/>
    <cellStyle name="40% - Ênfase5 5 3 2" xfId="2020"/>
    <cellStyle name="40% - Ênfase5 5 3 3" xfId="2021"/>
    <cellStyle name="40% - Ênfase5 5 4" xfId="2022"/>
    <cellStyle name="40% - Ênfase5 5 5" xfId="2023"/>
    <cellStyle name="40% - Ênfase5 5 6" xfId="2024"/>
    <cellStyle name="40% - Ênfase5 6 2 2" xfId="2025"/>
    <cellStyle name="40% - Ênfase5 6 2 3" xfId="2026"/>
    <cellStyle name="40% - Ênfase5 6 2 4" xfId="2027"/>
    <cellStyle name="40% - Ênfase5 6 3 2" xfId="2028"/>
    <cellStyle name="40% - Ênfase5 6 3 3" xfId="2029"/>
    <cellStyle name="40% - Ênfase5 6 4" xfId="2030"/>
    <cellStyle name="40% - Ênfase5 6 5" xfId="2031"/>
    <cellStyle name="40% - Ênfase5 6 6" xfId="2032"/>
    <cellStyle name="40% - Ênfase5 7 2" xfId="2033"/>
    <cellStyle name="40% - Ênfase5 7 3" xfId="2034"/>
    <cellStyle name="40% - Ênfase5 7 4" xfId="2035"/>
    <cellStyle name="40% - Ênfase5 8 2" xfId="2036"/>
    <cellStyle name="40% - Ênfase5 8 3" xfId="2037"/>
    <cellStyle name="40% - Ênfase5 8 4" xfId="2038"/>
    <cellStyle name="40% - Ênfase5 9" xfId="2039"/>
    <cellStyle name="40% - Ênfase6 10" xfId="2040"/>
    <cellStyle name="40% - Ênfase6 11" xfId="2041"/>
    <cellStyle name="40% - Ênfase6 2 10" xfId="2042"/>
    <cellStyle name="40% - Ênfase6 2 11" xfId="2043"/>
    <cellStyle name="40% - Ênfase6 2 2 2 2 2" xfId="2044"/>
    <cellStyle name="40% - Ênfase6 2 2 2 2 3" xfId="2045"/>
    <cellStyle name="40% - Ênfase6 2 2 2 2 4" xfId="2046"/>
    <cellStyle name="40% - Ênfase6 2 2 2 3 2" xfId="2047"/>
    <cellStyle name="40% - Ênfase6 2 2 2 3 3" xfId="2048"/>
    <cellStyle name="40% - Ênfase6 2 2 2 4" xfId="2049"/>
    <cellStyle name="40% - Ênfase6 2 2 2 5" xfId="2050"/>
    <cellStyle name="40% - Ênfase6 2 2 2 6" xfId="2051"/>
    <cellStyle name="40% - Ênfase6 2 2 3 2" xfId="2052"/>
    <cellStyle name="40% - Ênfase6 2 2 3 3" xfId="2053"/>
    <cellStyle name="40% - Ênfase6 2 2 3 4" xfId="2054"/>
    <cellStyle name="40% - Ênfase6 2 2 4 2" xfId="2055"/>
    <cellStyle name="40% - Ênfase6 2 2 4 3" xfId="2056"/>
    <cellStyle name="40% - Ênfase6 2 2 4 4" xfId="2057"/>
    <cellStyle name="40% - Ênfase6 2 2 5" xfId="2058"/>
    <cellStyle name="40% - Ênfase6 2 2 6" xfId="2059"/>
    <cellStyle name="40% - Ênfase6 2 2 7" xfId="2060"/>
    <cellStyle name="40% - Ênfase6 2 3 2 2 2" xfId="2061"/>
    <cellStyle name="40% - Ênfase6 2 3 2 2 3" xfId="2062"/>
    <cellStyle name="40% - Ênfase6 2 3 2 2 4" xfId="2063"/>
    <cellStyle name="40% - Ênfase6 2 3 2 3 2" xfId="2064"/>
    <cellStyle name="40% - Ênfase6 2 3 2 3 3" xfId="2065"/>
    <cellStyle name="40% - Ênfase6 2 3 2 4" xfId="2066"/>
    <cellStyle name="40% - Ênfase6 2 3 2 5" xfId="2067"/>
    <cellStyle name="40% - Ênfase6 2 3 2 6" xfId="2068"/>
    <cellStyle name="40% - Ênfase6 2 3 3 2" xfId="2069"/>
    <cellStyle name="40% - Ênfase6 2 3 3 3" xfId="2070"/>
    <cellStyle name="40% - Ênfase6 2 3 3 4" xfId="2071"/>
    <cellStyle name="40% - Ênfase6 2 3 4 2" xfId="2072"/>
    <cellStyle name="40% - Ênfase6 2 3 4 3" xfId="2073"/>
    <cellStyle name="40% - Ênfase6 2 3 4 4" xfId="2074"/>
    <cellStyle name="40% - Ênfase6 2 3 5" xfId="2075"/>
    <cellStyle name="40% - Ênfase6 2 3 6" xfId="2076"/>
    <cellStyle name="40% - Ênfase6 2 3 7" xfId="2077"/>
    <cellStyle name="40% - Ênfase6 2 4 2 2" xfId="2078"/>
    <cellStyle name="40% - Ênfase6 2 4 2 3" xfId="2079"/>
    <cellStyle name="40% - Ênfase6 2 4 2 4" xfId="2080"/>
    <cellStyle name="40% - Ênfase6 2 4 3 2" xfId="2081"/>
    <cellStyle name="40% - Ênfase6 2 4 3 3" xfId="2082"/>
    <cellStyle name="40% - Ênfase6 2 4 4" xfId="2083"/>
    <cellStyle name="40% - Ênfase6 2 4 5" xfId="2084"/>
    <cellStyle name="40% - Ênfase6 2 4 6" xfId="2085"/>
    <cellStyle name="40% - Ênfase6 2 5 2 2" xfId="2086"/>
    <cellStyle name="40% - Ênfase6 2 5 2 3" xfId="2087"/>
    <cellStyle name="40% - Ênfase6 2 5 2 4" xfId="2088"/>
    <cellStyle name="40% - Ênfase6 2 5 3 2" xfId="2089"/>
    <cellStyle name="40% - Ênfase6 2 5 3 3" xfId="2090"/>
    <cellStyle name="40% - Ênfase6 2 5 4" xfId="2091"/>
    <cellStyle name="40% - Ênfase6 2 5 5" xfId="2092"/>
    <cellStyle name="40% - Ênfase6 2 5 6" xfId="2093"/>
    <cellStyle name="40% - Ênfase6 2 6 2" xfId="2094"/>
    <cellStyle name="40% - Ênfase6 2 6 3" xfId="2095"/>
    <cellStyle name="40% - Ênfase6 2 6 4" xfId="2096"/>
    <cellStyle name="40% - Ênfase6 2 7 2" xfId="2097"/>
    <cellStyle name="40% - Ênfase6 2 7 3" xfId="2098"/>
    <cellStyle name="40% - Ênfase6 2 7 4" xfId="2099"/>
    <cellStyle name="40% - Ênfase6 2 8 2" xfId="2100"/>
    <cellStyle name="40% - Ênfase6 2 8 3" xfId="2101"/>
    <cellStyle name="40% - Ênfase6 2 9" xfId="2102"/>
    <cellStyle name="40% - Ênfase6 3 2 2 2" xfId="2103"/>
    <cellStyle name="40% - Ênfase6 3 2 2 3" xfId="2104"/>
    <cellStyle name="40% - Ênfase6 3 2 2 4" xfId="2105"/>
    <cellStyle name="40% - Ênfase6 3 2 3 2" xfId="2106"/>
    <cellStyle name="40% - Ênfase6 3 2 3 3" xfId="2107"/>
    <cellStyle name="40% - Ênfase6 3 2 4" xfId="2108"/>
    <cellStyle name="40% - Ênfase6 3 2 5" xfId="2109"/>
    <cellStyle name="40% - Ênfase6 3 2 6" xfId="2110"/>
    <cellStyle name="40% - Ênfase6 3 3 2" xfId="2111"/>
    <cellStyle name="40% - Ênfase6 3 3 3" xfId="2112"/>
    <cellStyle name="40% - Ênfase6 3 3 4" xfId="2113"/>
    <cellStyle name="40% - Ênfase6 3 4 2" xfId="2114"/>
    <cellStyle name="40% - Ênfase6 3 4 3" xfId="2115"/>
    <cellStyle name="40% - Ênfase6 3 4 4" xfId="2116"/>
    <cellStyle name="40% - Ênfase6 3 5" xfId="2117"/>
    <cellStyle name="40% - Ênfase6 3 6" xfId="2118"/>
    <cellStyle name="40% - Ênfase6 3 7" xfId="2119"/>
    <cellStyle name="40% - Ênfase6 4 2 2 2" xfId="2120"/>
    <cellStyle name="40% - Ênfase6 4 2 2 3" xfId="2121"/>
    <cellStyle name="40% - Ênfase6 4 2 2 4" xfId="2122"/>
    <cellStyle name="40% - Ênfase6 4 2 3 2" xfId="2123"/>
    <cellStyle name="40% - Ênfase6 4 2 3 3" xfId="2124"/>
    <cellStyle name="40% - Ênfase6 4 2 4" xfId="2125"/>
    <cellStyle name="40% - Ênfase6 4 2 5" xfId="2126"/>
    <cellStyle name="40% - Ênfase6 4 2 6" xfId="2127"/>
    <cellStyle name="40% - Ênfase6 4 3 2" xfId="2128"/>
    <cellStyle name="40% - Ênfase6 4 3 3" xfId="2129"/>
    <cellStyle name="40% - Ênfase6 4 3 4" xfId="2130"/>
    <cellStyle name="40% - Ênfase6 4 4 2" xfId="2131"/>
    <cellStyle name="40% - Ênfase6 4 4 3" xfId="2132"/>
    <cellStyle name="40% - Ênfase6 4 4 4" xfId="2133"/>
    <cellStyle name="40% - Ênfase6 4 5" xfId="2134"/>
    <cellStyle name="40% - Ênfase6 4 6" xfId="2135"/>
    <cellStyle name="40% - Ênfase6 4 7" xfId="2136"/>
    <cellStyle name="40% - Ênfase6 5 2 2" xfId="2137"/>
    <cellStyle name="40% - Ênfase6 5 2 3" xfId="2138"/>
    <cellStyle name="40% - Ênfase6 5 2 4" xfId="2139"/>
    <cellStyle name="40% - Ênfase6 5 3 2" xfId="2140"/>
    <cellStyle name="40% - Ênfase6 5 3 3" xfId="2141"/>
    <cellStyle name="40% - Ênfase6 5 4" xfId="2142"/>
    <cellStyle name="40% - Ênfase6 5 5" xfId="2143"/>
    <cellStyle name="40% - Ênfase6 5 6" xfId="2144"/>
    <cellStyle name="40% - Ênfase6 6 2 2" xfId="2145"/>
    <cellStyle name="40% - Ênfase6 6 2 3" xfId="2146"/>
    <cellStyle name="40% - Ênfase6 6 2 4" xfId="2147"/>
    <cellStyle name="40% - Ênfase6 6 3 2" xfId="2148"/>
    <cellStyle name="40% - Ênfase6 6 3 3" xfId="2149"/>
    <cellStyle name="40% - Ênfase6 6 4" xfId="2150"/>
    <cellStyle name="40% - Ênfase6 6 5" xfId="2151"/>
    <cellStyle name="40% - Ênfase6 6 6" xfId="2152"/>
    <cellStyle name="40% - Ênfase6 7 2" xfId="2153"/>
    <cellStyle name="40% - Ênfase6 7 3" xfId="2154"/>
    <cellStyle name="40% - Ênfase6 7 4" xfId="2155"/>
    <cellStyle name="40% - Ênfase6 8 2" xfId="2156"/>
    <cellStyle name="40% - Ênfase6 8 3" xfId="2157"/>
    <cellStyle name="40% - Ênfase6 8 4" xfId="2158"/>
    <cellStyle name="40% - Ênfase6 9" xfId="2159"/>
    <cellStyle name="Moeda 4" xfId="2160"/>
    <cellStyle name="Normal 10" xfId="2161"/>
    <cellStyle name="Normal 11 42 2" xfId="2162"/>
    <cellStyle name="Normal 2 1" xfId="2163"/>
    <cellStyle name="Normal 2 10" xfId="2164"/>
    <cellStyle name="Normal 2 14 10" xfId="2165"/>
    <cellStyle name="Normal 2 2 2 2 2" xfId="2166"/>
    <cellStyle name="Normal 2 2 2 2 3" xfId="2167"/>
    <cellStyle name="Normal 2 2 2 2 4" xfId="2168"/>
    <cellStyle name="Normal 2 2 2 3 2" xfId="2169"/>
    <cellStyle name="Normal 2 2 2 3 3" xfId="2170"/>
    <cellStyle name="Normal 2 2 2 4" xfId="2171"/>
    <cellStyle name="Normal 2 2 2 5" xfId="2172"/>
    <cellStyle name="Normal 2 2 2 6" xfId="2173"/>
    <cellStyle name="Normal 2 2 3 2" xfId="2174"/>
    <cellStyle name="Normal 2 2 3 3" xfId="2175"/>
    <cellStyle name="Normal 2 2 3 4" xfId="2176"/>
    <cellStyle name="Normal 2 2 3 5" xfId="2177"/>
    <cellStyle name="Normal 2 2 4 2" xfId="2178"/>
    <cellStyle name="Normal 2 2 4 3" xfId="2179"/>
    <cellStyle name="Normal 2 2 4 4" xfId="2180"/>
    <cellStyle name="Normal 2 2 5" xfId="2181"/>
    <cellStyle name="Normal 2 2 6" xfId="2182"/>
    <cellStyle name="Normal 2 2 7" xfId="2183"/>
    <cellStyle name="Normal 2 3 2 2 2" xfId="2184"/>
    <cellStyle name="Normal 2 3 2 2 3" xfId="2185"/>
    <cellStyle name="Normal 2 3 2 2 4" xfId="2186"/>
    <cellStyle name="Normal 2 3 2 3 2" xfId="2187"/>
    <cellStyle name="Normal 2 3 2 3 3" xfId="2188"/>
    <cellStyle name="Normal 2 3 2 4" xfId="2189"/>
    <cellStyle name="Normal 2 3 2 5" xfId="2190"/>
    <cellStyle name="Normal 2 3 2 6" xfId="2191"/>
    <cellStyle name="Normal 2 3 3 2" xfId="2192"/>
    <cellStyle name="Normal 2 3 3 3" xfId="2193"/>
    <cellStyle name="Normal 2 3 3 4" xfId="2194"/>
    <cellStyle name="Normal 2 3 4 2" xfId="2195"/>
    <cellStyle name="Normal 2 3 4 3" xfId="2196"/>
    <cellStyle name="Normal 2 3 4 4" xfId="2197"/>
    <cellStyle name="Normal 2 3 5" xfId="2198"/>
    <cellStyle name="Normal 2 3 6" xfId="2199"/>
    <cellStyle name="Normal 2 3 7" xfId="2200"/>
    <cellStyle name="Normal 2 4 2 2" xfId="2201"/>
    <cellStyle name="Normal 2 4 2 3" xfId="2202"/>
    <cellStyle name="Normal 2 4 2 4" xfId="2203"/>
    <cellStyle name="Normal 2 4 3 2" xfId="2204"/>
    <cellStyle name="Normal 2 4 3 3" xfId="2205"/>
    <cellStyle name="Normal 2 4 4" xfId="2206"/>
    <cellStyle name="Normal 2 4 5" xfId="2207"/>
    <cellStyle name="Normal 2 4 6" xfId="2208"/>
    <cellStyle name="Normal 2 5 2 2" xfId="2209"/>
    <cellStyle name="Normal 2 5 2 3" xfId="2210"/>
    <cellStyle name="Normal 2 5 2 4" xfId="2211"/>
    <cellStyle name="Normal 2 5 3 2" xfId="2212"/>
    <cellStyle name="Normal 2 5 3 3" xfId="2213"/>
    <cellStyle name="Normal 2 5 4" xfId="2214"/>
    <cellStyle name="Normal 2 5 5" xfId="2215"/>
    <cellStyle name="Normal 2 5 6" xfId="2216"/>
    <cellStyle name="Normal 2 6 2" xfId="2217"/>
    <cellStyle name="Normal 2 6 3" xfId="2218"/>
    <cellStyle name="Normal 2 6 4" xfId="2219"/>
    <cellStyle name="Normal 2 6 5" xfId="2220"/>
    <cellStyle name="Normal 2 7 2" xfId="2221"/>
    <cellStyle name="Normal 2 7 3" xfId="2222"/>
    <cellStyle name="Normal 2 7 4" xfId="2223"/>
    <cellStyle name="Normal 2 8" xfId="2224"/>
    <cellStyle name="Normal 2 9" xfId="2225"/>
    <cellStyle name="Normal 3 10" xfId="2226"/>
    <cellStyle name="Normal 3 2 2 2 2" xfId="2227"/>
    <cellStyle name="Normal 3 2 2 2 3" xfId="2228"/>
    <cellStyle name="Normal 3 2 2 2 4" xfId="2229"/>
    <cellStyle name="Normal 3 2 2 3 2" xfId="2230"/>
    <cellStyle name="Normal 3 2 2 3 3" xfId="2231"/>
    <cellStyle name="Normal 3 2 2 4" xfId="2232"/>
    <cellStyle name="Normal 3 2 2 5" xfId="2233"/>
    <cellStyle name="Normal 3 2 2 6" xfId="2234"/>
    <cellStyle name="Normal 3 2 3 2" xfId="2235"/>
    <cellStyle name="Normal 3 2 3 3" xfId="2236"/>
    <cellStyle name="Normal 3 2 3 4" xfId="2237"/>
    <cellStyle name="Normal 3 2 4 2" xfId="2238"/>
    <cellStyle name="Normal 3 2 4 3" xfId="2239"/>
    <cellStyle name="Normal 3 2 4 4" xfId="2240"/>
    <cellStyle name="Normal 3 2 5" xfId="2241"/>
    <cellStyle name="Normal 3 2 6" xfId="2242"/>
    <cellStyle name="Normal 3 2 7" xfId="2243"/>
    <cellStyle name="Normal 3 3 2 2 2" xfId="2244"/>
    <cellStyle name="Normal 3 3 2 2 3" xfId="2245"/>
    <cellStyle name="Normal 3 3 2 2 4" xfId="2246"/>
    <cellStyle name="Normal 3 3 2 3 2" xfId="2247"/>
    <cellStyle name="Normal 3 3 2 3 3" xfId="2248"/>
    <cellStyle name="Normal 3 3 2 4" xfId="2249"/>
    <cellStyle name="Normal 3 3 2 5" xfId="2250"/>
    <cellStyle name="Normal 3 3 2 6" xfId="2251"/>
    <cellStyle name="Normal 3 3 3 2" xfId="2252"/>
    <cellStyle name="Normal 3 3 3 3" xfId="2253"/>
    <cellStyle name="Normal 3 3 3 4" xfId="2254"/>
    <cellStyle name="Normal 3 3 4 2" xfId="2255"/>
    <cellStyle name="Normal 3 3 4 3" xfId="2256"/>
    <cellStyle name="Normal 3 3 4 4" xfId="2257"/>
    <cellStyle name="Normal 3 3 5" xfId="2258"/>
    <cellStyle name="Normal 3 3 6" xfId="2259"/>
    <cellStyle name="Normal 3 3 7" xfId="2260"/>
    <cellStyle name="Normal 3 4 2 2" xfId="2261"/>
    <cellStyle name="Normal 3 4 2 3" xfId="2262"/>
    <cellStyle name="Normal 3 4 2 4" xfId="2263"/>
    <cellStyle name="Normal 3 4 3 2" xfId="2264"/>
    <cellStyle name="Normal 3 4 3 3" xfId="2265"/>
    <cellStyle name="Normal 3 4 4" xfId="2266"/>
    <cellStyle name="Normal 3 4 5" xfId="2267"/>
    <cellStyle name="Normal 3 4 6" xfId="2268"/>
    <cellStyle name="Normal 3 5 2 2" xfId="2269"/>
    <cellStyle name="Normal 3 5 2 3" xfId="2270"/>
    <cellStyle name="Normal 3 5 2 4" xfId="2271"/>
    <cellStyle name="Normal 3 5 3 2" xfId="2272"/>
    <cellStyle name="Normal 3 5 3 3" xfId="2273"/>
    <cellStyle name="Normal 3 5 4" xfId="2274"/>
    <cellStyle name="Normal 3 5 5" xfId="2275"/>
    <cellStyle name="Normal 3 5 6" xfId="2276"/>
    <cellStyle name="Normal 3 6 2" xfId="2277"/>
    <cellStyle name="Normal 3 6 3" xfId="2278"/>
    <cellStyle name="Normal 3 6 4" xfId="2279"/>
    <cellStyle name="Normal 3 6 5" xfId="2280"/>
    <cellStyle name="Normal 3 7 2" xfId="2281"/>
    <cellStyle name="Normal 3 7 3" xfId="2282"/>
    <cellStyle name="Normal 3 7 4" xfId="2283"/>
    <cellStyle name="Normal 3 8" xfId="2284"/>
    <cellStyle name="Normal 3 9" xfId="2285"/>
    <cellStyle name="Normal 4 10" xfId="2286"/>
    <cellStyle name="Normal 4 2 2 2 2" xfId="2287"/>
    <cellStyle name="Normal 4 2 2 2 3" xfId="2288"/>
    <cellStyle name="Normal 4 2 2 2 4" xfId="2289"/>
    <cellStyle name="Normal 4 2 2 3 2" xfId="2290"/>
    <cellStyle name="Normal 4 2 2 3 3" xfId="2291"/>
    <cellStyle name="Normal 4 2 2 4" xfId="2292"/>
    <cellStyle name="Normal 4 2 2 5" xfId="2293"/>
    <cellStyle name="Normal 4 2 2 6" xfId="2294"/>
    <cellStyle name="Normal 4 2 3 2" xfId="2295"/>
    <cellStyle name="Normal 4 2 3 3" xfId="2296"/>
    <cellStyle name="Normal 4 2 3 4" xfId="2297"/>
    <cellStyle name="Normal 4 2 4 2" xfId="2298"/>
    <cellStyle name="Normal 4 2 4 3" xfId="2299"/>
    <cellStyle name="Normal 4 2 4 4" xfId="2300"/>
    <cellStyle name="Normal 4 2 5" xfId="2301"/>
    <cellStyle name="Normal 4 2 6" xfId="2302"/>
    <cellStyle name="Normal 4 2 7" xfId="2303"/>
    <cellStyle name="Normal 4 3 2 2 2" xfId="2304"/>
    <cellStyle name="Normal 4 3 2 2 3" xfId="2305"/>
    <cellStyle name="Normal 4 3 2 2 4" xfId="2306"/>
    <cellStyle name="Normal 4 3 2 3 2" xfId="2307"/>
    <cellStyle name="Normal 4 3 2 3 3" xfId="2308"/>
    <cellStyle name="Normal 4 3 2 4" xfId="2309"/>
    <cellStyle name="Normal 4 3 2 5" xfId="2310"/>
    <cellStyle name="Normal 4 3 2 6" xfId="2311"/>
    <cellStyle name="Normal 4 3 3 2" xfId="2312"/>
    <cellStyle name="Normal 4 3 3 3" xfId="2313"/>
    <cellStyle name="Normal 4 3 3 4" xfId="2314"/>
    <cellStyle name="Normal 4 3 4 2" xfId="2315"/>
    <cellStyle name="Normal 4 3 4 3" xfId="2316"/>
    <cellStyle name="Normal 4 3 4 4" xfId="2317"/>
    <cellStyle name="Normal 4 3 5" xfId="2318"/>
    <cellStyle name="Normal 4 3 6" xfId="2319"/>
    <cellStyle name="Normal 4 3 7" xfId="2320"/>
    <cellStyle name="Normal 4 4 2 2" xfId="2321"/>
    <cellStyle name="Normal 4 4 2 3" xfId="2322"/>
    <cellStyle name="Normal 4 4 2 4" xfId="2323"/>
    <cellStyle name="Normal 4 4 3 2" xfId="2324"/>
    <cellStyle name="Normal 4 4 3 3" xfId="2325"/>
    <cellStyle name="Normal 4 4 4" xfId="2326"/>
    <cellStyle name="Normal 4 4 5" xfId="2327"/>
    <cellStyle name="Normal 4 4 6" xfId="2328"/>
    <cellStyle name="Normal 4 5 2 2" xfId="2329"/>
    <cellStyle name="Normal 4 5 2 3" xfId="2330"/>
    <cellStyle name="Normal 4 5 2 4" xfId="2331"/>
    <cellStyle name="Normal 4 5 3 2" xfId="2332"/>
    <cellStyle name="Normal 4 5 3 3" xfId="2333"/>
    <cellStyle name="Normal 4 5 4" xfId="2334"/>
    <cellStyle name="Normal 4 5 5" xfId="2335"/>
    <cellStyle name="Normal 4 5 6" xfId="2336"/>
    <cellStyle name="Normal 4 6 2" xfId="2337"/>
    <cellStyle name="Normal 4 6 3" xfId="2338"/>
    <cellStyle name="Normal 4 6 4" xfId="2339"/>
    <cellStyle name="Normal 4 6 5" xfId="2340"/>
    <cellStyle name="Normal 4 7 2" xfId="2341"/>
    <cellStyle name="Normal 4 7 3" xfId="2342"/>
    <cellStyle name="Normal 4 7 4" xfId="2343"/>
    <cellStyle name="Normal 4 8" xfId="2344"/>
    <cellStyle name="Normal 4 9" xfId="2345"/>
    <cellStyle name="Normal 5 3 2 2" xfId="2346"/>
    <cellStyle name="Normal 5 3 2 3" xfId="2347"/>
    <cellStyle name="Normal 5 3 2 4" xfId="2348"/>
    <cellStyle name="Normal 5 3 3 2" xfId="2349"/>
    <cellStyle name="Normal 5 3 3 3" xfId="2350"/>
    <cellStyle name="Normal 5 3 4" xfId="2351"/>
    <cellStyle name="Normal 5 3 5" xfId="2352"/>
    <cellStyle name="Normal 5 3 6" xfId="2353"/>
    <cellStyle name="Normal 5 4 2" xfId="2354"/>
    <cellStyle name="Normal 5 4 3" xfId="2355"/>
    <cellStyle name="Normal 5 4 4" xfId="2356"/>
    <cellStyle name="Normal 5 5 2" xfId="2357"/>
    <cellStyle name="Normal 5 5 3" xfId="2358"/>
    <cellStyle name="Normal 5 6 2" xfId="2359"/>
    <cellStyle name="Normal 5 6 3" xfId="2360"/>
    <cellStyle name="Normal 5 7" xfId="2361"/>
    <cellStyle name="Normal 5 8" xfId="2362"/>
    <cellStyle name="Normal 5 9" xfId="2363"/>
    <cellStyle name="Normal 68" xfId="2364"/>
    <cellStyle name="Normal 68 2" xfId="2365"/>
    <cellStyle name="Normal 68 3" xfId="2366"/>
    <cellStyle name="Normal 68 4" xfId="2367"/>
    <cellStyle name="Normal 68 5" xfId="2368"/>
    <cellStyle name="Normal 7 2 2 2" xfId="2369"/>
    <cellStyle name="Normal 7 2 2 3" xfId="2370"/>
    <cellStyle name="Normal 7 2 2 4" xfId="2371"/>
    <cellStyle name="Normal 7 2 3 2" xfId="2372"/>
    <cellStyle name="Normal 7 2 3 3" xfId="2373"/>
    <cellStyle name="Normal 7 2 4" xfId="2374"/>
    <cellStyle name="Normal 7 2 5" xfId="2375"/>
    <cellStyle name="Normal 7 2 6" xfId="2376"/>
    <cellStyle name="Normal 7 3 2" xfId="2377"/>
    <cellStyle name="Normal 7 3 3" xfId="2378"/>
    <cellStyle name="Normal 7 3 4" xfId="2379"/>
    <cellStyle name="Normal 7 4 2" xfId="2380"/>
    <cellStyle name="Normal 7 4 3" xfId="2381"/>
    <cellStyle name="Normal 7 5" xfId="2382"/>
    <cellStyle name="Normal 7 6" xfId="2383"/>
    <cellStyle name="Normal 7 7" xfId="2384"/>
    <cellStyle name="Nota 2 10" xfId="2385"/>
    <cellStyle name="Nota 2 11" xfId="2386"/>
    <cellStyle name="Nota 2 2 2 2 2" xfId="2387"/>
    <cellStyle name="Nota 2 2 2 2 3" xfId="2388"/>
    <cellStyle name="Nota 2 2 2 2 4" xfId="2389"/>
    <cellStyle name="Nota 2 2 2 3 2" xfId="2390"/>
    <cellStyle name="Nota 2 2 2 3 3" xfId="2391"/>
    <cellStyle name="Nota 2 2 2 4" xfId="2392"/>
    <cellStyle name="Nota 2 2 2 5" xfId="2393"/>
    <cellStyle name="Nota 2 2 2 6" xfId="2394"/>
    <cellStyle name="Nota 2 2 3 2" xfId="2395"/>
    <cellStyle name="Nota 2 2 3 3" xfId="2396"/>
    <cellStyle name="Nota 2 2 3 4" xfId="2397"/>
    <cellStyle name="Nota 2 2 4 2" xfId="2398"/>
    <cellStyle name="Nota 2 2 4 3" xfId="2399"/>
    <cellStyle name="Nota 2 2 4 4" xfId="2400"/>
    <cellStyle name="Nota 2 2 5" xfId="2401"/>
    <cellStyle name="Nota 2 2 6" xfId="2402"/>
    <cellStyle name="Nota 2 2 7" xfId="2403"/>
    <cellStyle name="Nota 2 3 2 2 2" xfId="2404"/>
    <cellStyle name="Nota 2 3 2 2 3" xfId="2405"/>
    <cellStyle name="Nota 2 3 2 2 4" xfId="2406"/>
    <cellStyle name="Nota 2 3 2 3 2" xfId="2407"/>
    <cellStyle name="Nota 2 3 2 3 3" xfId="2408"/>
    <cellStyle name="Nota 2 3 2 4" xfId="2409"/>
    <cellStyle name="Nota 2 3 2 5" xfId="2410"/>
    <cellStyle name="Nota 2 3 2 6" xfId="2411"/>
    <cellStyle name="Nota 2 3 3 2" xfId="2412"/>
    <cellStyle name="Nota 2 3 3 3" xfId="2413"/>
    <cellStyle name="Nota 2 3 3 4" xfId="2414"/>
    <cellStyle name="Nota 2 3 4 2" xfId="2415"/>
    <cellStyle name="Nota 2 3 4 3" xfId="2416"/>
    <cellStyle name="Nota 2 3 4 4" xfId="2417"/>
    <cellStyle name="Nota 2 3 5" xfId="2418"/>
    <cellStyle name="Nota 2 3 6" xfId="2419"/>
    <cellStyle name="Nota 2 3 7" xfId="2420"/>
    <cellStyle name="Nota 2 4 2 2" xfId="2421"/>
    <cellStyle name="Nota 2 4 2 3" xfId="2422"/>
    <cellStyle name="Nota 2 4 2 4" xfId="2423"/>
    <cellStyle name="Nota 2 4 3 2" xfId="2424"/>
    <cellStyle name="Nota 2 4 3 3" xfId="2425"/>
    <cellStyle name="Nota 2 4 4" xfId="2426"/>
    <cellStyle name="Nota 2 4 5" xfId="2427"/>
    <cellStyle name="Nota 2 4 6" xfId="2428"/>
    <cellStyle name="Nota 2 5 2 2" xfId="2429"/>
    <cellStyle name="Nota 2 5 2 3" xfId="2430"/>
    <cellStyle name="Nota 2 5 2 4" xfId="2431"/>
    <cellStyle name="Nota 2 5 3 2" xfId="2432"/>
    <cellStyle name="Nota 2 5 3 3" xfId="2433"/>
    <cellStyle name="Nota 2 5 4" xfId="2434"/>
    <cellStyle name="Nota 2 5 5" xfId="2435"/>
    <cellStyle name="Nota 2 5 6" xfId="2436"/>
    <cellStyle name="Nota 2 6 2" xfId="2437"/>
    <cellStyle name="Nota 2 6 3" xfId="2438"/>
    <cellStyle name="Nota 2 6 4" xfId="2439"/>
    <cellStyle name="Nota 2 7 2" xfId="2440"/>
    <cellStyle name="Nota 2 7 3" xfId="2441"/>
    <cellStyle name="Nota 2 7 4" xfId="2442"/>
    <cellStyle name="Nota 2 8 2" xfId="2443"/>
    <cellStyle name="Nota 2 8 3" xfId="2444"/>
    <cellStyle name="Nota 2 9" xfId="2445"/>
    <cellStyle name="Nota 3 10" xfId="2446"/>
    <cellStyle name="Nota 3 2 2 2 2" xfId="2447"/>
    <cellStyle name="Nota 3 2 2 2 3" xfId="2448"/>
    <cellStyle name="Nota 3 2 2 2 4" xfId="2449"/>
    <cellStyle name="Nota 3 2 2 3 2" xfId="2450"/>
    <cellStyle name="Nota 3 2 2 3 3" xfId="2451"/>
    <cellStyle name="Nota 3 2 2 4" xfId="2452"/>
    <cellStyle name="Nota 3 2 2 5" xfId="2453"/>
    <cellStyle name="Nota 3 2 2 6" xfId="2454"/>
    <cellStyle name="Nota 3 2 3 2" xfId="2455"/>
    <cellStyle name="Nota 3 2 3 3" xfId="2456"/>
    <cellStyle name="Nota 3 2 3 4" xfId="2457"/>
    <cellStyle name="Nota 3 2 4 2" xfId="2458"/>
    <cellStyle name="Nota 3 2 4 3" xfId="2459"/>
    <cellStyle name="Nota 3 2 4 4" xfId="2460"/>
    <cellStyle name="Nota 3 2 5" xfId="2461"/>
    <cellStyle name="Nota 3 2 6" xfId="2462"/>
    <cellStyle name="Nota 3 2 7" xfId="2463"/>
    <cellStyle name="Nota 3 3 2 2 2" xfId="2464"/>
    <cellStyle name="Nota 3 3 2 2 3" xfId="2465"/>
    <cellStyle name="Nota 3 3 2 2 4" xfId="2466"/>
    <cellStyle name="Nota 3 3 2 3 2" xfId="2467"/>
    <cellStyle name="Nota 3 3 2 3 3" xfId="2468"/>
    <cellStyle name="Nota 3 3 2 4" xfId="2469"/>
    <cellStyle name="Nota 3 3 2 5" xfId="2470"/>
    <cellStyle name="Nota 3 3 2 6" xfId="2471"/>
    <cellStyle name="Nota 3 3 3 2" xfId="2472"/>
    <cellStyle name="Nota 3 3 3 3" xfId="2473"/>
    <cellStyle name="Nota 3 3 3 4" xfId="2474"/>
    <cellStyle name="Nota 3 3 4 2" xfId="2475"/>
    <cellStyle name="Nota 3 3 4 3" xfId="2476"/>
    <cellStyle name="Nota 3 3 4 4" xfId="2477"/>
    <cellStyle name="Nota 3 3 5" xfId="2478"/>
    <cellStyle name="Nota 3 3 6" xfId="2479"/>
    <cellStyle name="Nota 3 3 7" xfId="2480"/>
    <cellStyle name="Nota 3 4 2 2" xfId="2481"/>
    <cellStyle name="Nota 3 4 2 3" xfId="2482"/>
    <cellStyle name="Nota 3 4 2 4" xfId="2483"/>
    <cellStyle name="Nota 3 4 3 2" xfId="2484"/>
    <cellStyle name="Nota 3 4 3 3" xfId="2485"/>
    <cellStyle name="Nota 3 4 4" xfId="2486"/>
    <cellStyle name="Nota 3 4 5" xfId="2487"/>
    <cellStyle name="Nota 3 4 6" xfId="2488"/>
    <cellStyle name="Nota 3 5 2 2" xfId="2489"/>
    <cellStyle name="Nota 3 5 2 3" xfId="2490"/>
    <cellStyle name="Nota 3 5 2 4" xfId="2491"/>
    <cellStyle name="Nota 3 5 3 2" xfId="2492"/>
    <cellStyle name="Nota 3 5 3 3" xfId="2493"/>
    <cellStyle name="Nota 3 5 4" xfId="2494"/>
    <cellStyle name="Nota 3 5 5" xfId="2495"/>
    <cellStyle name="Nota 3 5 6" xfId="2496"/>
    <cellStyle name="Nota 3 6 2" xfId="2497"/>
    <cellStyle name="Nota 3 6 3" xfId="2498"/>
    <cellStyle name="Nota 3 6 4" xfId="2499"/>
    <cellStyle name="Nota 3 7 2" xfId="2500"/>
    <cellStyle name="Nota 3 7 3" xfId="2501"/>
    <cellStyle name="Nota 3 7 4" xfId="2502"/>
    <cellStyle name="Nota 3 8" xfId="2503"/>
    <cellStyle name="Nota 3 9" xfId="2504"/>
    <cellStyle name="Nota 4 10" xfId="2505"/>
    <cellStyle name="Nota 4 2 2 2 2" xfId="2506"/>
    <cellStyle name="Nota 4 2 2 2 3" xfId="2507"/>
    <cellStyle name="Nota 4 2 2 2 4" xfId="2508"/>
    <cellStyle name="Nota 4 2 2 3 2" xfId="2509"/>
    <cellStyle name="Nota 4 2 2 3 3" xfId="2510"/>
    <cellStyle name="Nota 4 2 2 4" xfId="2511"/>
    <cellStyle name="Nota 4 2 2 5" xfId="2512"/>
    <cellStyle name="Nota 4 2 2 6" xfId="2513"/>
    <cellStyle name="Nota 4 2 3 2" xfId="2514"/>
    <cellStyle name="Nota 4 2 3 3" xfId="2515"/>
    <cellStyle name="Nota 4 2 3 4" xfId="2516"/>
    <cellStyle name="Nota 4 2 4 2" xfId="2517"/>
    <cellStyle name="Nota 4 2 4 3" xfId="2518"/>
    <cellStyle name="Nota 4 2 4 4" xfId="2519"/>
    <cellStyle name="Nota 4 2 5" xfId="2520"/>
    <cellStyle name="Nota 4 2 6" xfId="2521"/>
    <cellStyle name="Nota 4 2 7" xfId="2522"/>
    <cellStyle name="Nota 4 3 2 2 2" xfId="2523"/>
    <cellStyle name="Nota 4 3 2 2 3" xfId="2524"/>
    <cellStyle name="Nota 4 3 2 2 4" xfId="2525"/>
    <cellStyle name="Nota 4 3 2 3 2" xfId="2526"/>
    <cellStyle name="Nota 4 3 2 3 3" xfId="2527"/>
    <cellStyle name="Nota 4 3 2 4" xfId="2528"/>
    <cellStyle name="Nota 4 3 2 5" xfId="2529"/>
    <cellStyle name="Nota 4 3 2 6" xfId="2530"/>
    <cellStyle name="Nota 4 3 3 2" xfId="2531"/>
    <cellStyle name="Nota 4 3 3 3" xfId="2532"/>
    <cellStyle name="Nota 4 3 3 4" xfId="2533"/>
    <cellStyle name="Nota 4 3 4 2" xfId="2534"/>
    <cellStyle name="Nota 4 3 4 3" xfId="2535"/>
    <cellStyle name="Nota 4 3 4 4" xfId="2536"/>
    <cellStyle name="Nota 4 3 5" xfId="2537"/>
    <cellStyle name="Nota 4 3 6" xfId="2538"/>
    <cellStyle name="Nota 4 3 7" xfId="2539"/>
    <cellStyle name="Nota 4 4 2 2" xfId="2540"/>
    <cellStyle name="Nota 4 4 2 3" xfId="2541"/>
    <cellStyle name="Nota 4 4 2 4" xfId="2542"/>
    <cellStyle name="Nota 4 4 3 2" xfId="2543"/>
    <cellStyle name="Nota 4 4 3 3" xfId="2544"/>
    <cellStyle name="Nota 4 4 4" xfId="2545"/>
    <cellStyle name="Nota 4 4 5" xfId="2546"/>
    <cellStyle name="Nota 4 4 6" xfId="2547"/>
    <cellStyle name="Nota 4 5 2 2" xfId="2548"/>
    <cellStyle name="Nota 4 5 2 3" xfId="2549"/>
    <cellStyle name="Nota 4 5 2 4" xfId="2550"/>
    <cellStyle name="Nota 4 5 3 2" xfId="2551"/>
    <cellStyle name="Nota 4 5 3 3" xfId="2552"/>
    <cellStyle name="Nota 4 5 4" xfId="2553"/>
    <cellStyle name="Nota 4 5 5" xfId="2554"/>
    <cellStyle name="Nota 4 5 6" xfId="2555"/>
    <cellStyle name="Nota 4 6 2" xfId="2556"/>
    <cellStyle name="Nota 4 6 3" xfId="2557"/>
    <cellStyle name="Nota 4 6 4" xfId="2558"/>
    <cellStyle name="Nota 4 7 2" xfId="2559"/>
    <cellStyle name="Nota 4 7 3" xfId="2560"/>
    <cellStyle name="Nota 4 7 4" xfId="2561"/>
    <cellStyle name="Nota 4 8" xfId="2562"/>
    <cellStyle name="Nota 4 9" xfId="2563"/>
    <cellStyle name="Porcentagem 2" xfId="2564"/>
    <cellStyle name="Porcentagem 2 10" xfId="2565"/>
    <cellStyle name="Separador de milhares 10" xfId="2566"/>
    <cellStyle name="Separador de milhares 10 8" xfId="2567"/>
    <cellStyle name="Separador de milhares 2 2" xfId="2568"/>
    <cellStyle name="Separador de milhares 2 3" xfId="2569"/>
    <cellStyle name="Separador de milhares 3 2" xfId="2570"/>
    <cellStyle name="Separador de milhares 4" xfId="2571"/>
    <cellStyle name="serviço ref" xfId="2572"/>
    <cellStyle name="Vírgula 2 2 2" xfId="2573"/>
    <cellStyle name="Vírgula 2 5" xfId="2574"/>
    <cellStyle name="Vírgula 3 10" xfId="2575"/>
    <cellStyle name="Vírgula 3 11" xfId="2576"/>
    <cellStyle name="Vírgula 3 12" xfId="2577"/>
    <cellStyle name="Vírgula 3 2 2 2 2" xfId="2578"/>
    <cellStyle name="Vírgula 3 2 2 2 3" xfId="2579"/>
    <cellStyle name="Vírgula 3 2 2 2 4" xfId="2580"/>
    <cellStyle name="Vírgula 3 2 2 3 2" xfId="2581"/>
    <cellStyle name="Vírgula 3 2 2 3 3" xfId="2582"/>
    <cellStyle name="Vírgula 3 2 2 4" xfId="2583"/>
    <cellStyle name="Vírgula 3 2 2 5" xfId="2584"/>
    <cellStyle name="Vírgula 3 2 2 6" xfId="2585"/>
    <cellStyle name="Vírgula 3 2 3 2" xfId="2586"/>
    <cellStyle name="Vírgula 3 2 3 3" xfId="2587"/>
    <cellStyle name="Vírgula 3 2 3 4" xfId="2588"/>
    <cellStyle name="Vírgula 3 2 4 2" xfId="2589"/>
    <cellStyle name="Vírgula 3 2 4 3" xfId="2590"/>
    <cellStyle name="Vírgula 3 2 4 4" xfId="2591"/>
    <cellStyle name="Vírgula 3 2 5" xfId="2592"/>
    <cellStyle name="Vírgula 3 2 6" xfId="2593"/>
    <cellStyle name="Vírgula 3 2 7" xfId="2594"/>
    <cellStyle name="Vírgula 3 3 2 2 2" xfId="2595"/>
    <cellStyle name="Vírgula 3 3 2 2 3" xfId="2596"/>
    <cellStyle name="Vírgula 3 3 2 2 4" xfId="2597"/>
    <cellStyle name="Vírgula 3 3 2 3 2" xfId="2598"/>
    <cellStyle name="Vírgula 3 3 2 3 3" xfId="2599"/>
    <cellStyle name="Vírgula 3 3 2 4" xfId="2600"/>
    <cellStyle name="Vírgula 3 3 2 5" xfId="2601"/>
    <cellStyle name="Vírgula 3 3 2 6" xfId="2602"/>
    <cellStyle name="Vírgula 3 3 3 2" xfId="2603"/>
    <cellStyle name="Vírgula 3 3 3 3" xfId="2604"/>
    <cellStyle name="Vírgula 3 3 3 4" xfId="2605"/>
    <cellStyle name="Vírgula 3 3 4 2" xfId="2606"/>
    <cellStyle name="Vírgula 3 3 4 3" xfId="2607"/>
    <cellStyle name="Vírgula 3 3 4 4" xfId="2608"/>
    <cellStyle name="Vírgula 3 3 5" xfId="2609"/>
    <cellStyle name="Vírgula 3 3 6" xfId="2610"/>
    <cellStyle name="Vírgula 3 3 7" xfId="2611"/>
    <cellStyle name="Vírgula 3 4 2 2" xfId="2612"/>
    <cellStyle name="Vírgula 3 4 2 3" xfId="2613"/>
    <cellStyle name="Vírgula 3 4 2 4" xfId="2614"/>
    <cellStyle name="Vírgula 3 4 3 2" xfId="2615"/>
    <cellStyle name="Vírgula 3 4 3 3" xfId="2616"/>
    <cellStyle name="Vírgula 3 4 4" xfId="2617"/>
    <cellStyle name="Vírgula 3 4 5" xfId="2618"/>
    <cellStyle name="Vírgula 3 4 6" xfId="2619"/>
    <cellStyle name="Vírgula 3 5 2 2" xfId="2620"/>
    <cellStyle name="Vírgula 3 5 2 3" xfId="2621"/>
    <cellStyle name="Vírgula 3 5 2 4" xfId="2622"/>
    <cellStyle name="Vírgula 3 5 3 2" xfId="2623"/>
    <cellStyle name="Vírgula 3 5 3 3" xfId="2624"/>
    <cellStyle name="Vírgula 3 5 4" xfId="2625"/>
    <cellStyle name="Vírgula 3 5 5" xfId="2626"/>
    <cellStyle name="Vírgula 3 5 6" xfId="2627"/>
    <cellStyle name="Vírgula 3 6 2" xfId="2628"/>
    <cellStyle name="Vírgula 3 6 3" xfId="2629"/>
    <cellStyle name="Vírgula 3 6 4" xfId="2630"/>
    <cellStyle name="Vírgula 3 7 3" xfId="2631"/>
    <cellStyle name="Vírgula 3 7 4" xfId="2632"/>
    <cellStyle name="Vírgula 3 8 2 2 3" xfId="2633"/>
    <cellStyle name="Vírgula 3 8 2 3" xfId="2634"/>
    <cellStyle name="Vírgula 3 8 2 4" xfId="2635"/>
    <cellStyle name="Vírgula 3 8 3" xfId="2636"/>
    <cellStyle name="Vírgula 3 8 4" xfId="2637"/>
    <cellStyle name="Vírgula 3 9 2" xfId="2638"/>
    <cellStyle name="Vírgula 3 9 3" xfId="2639"/>
    <cellStyle name="Vírgula 4 2" xfId="2640"/>
    <cellStyle name="Vírgula 5" xfId="2641"/>
    <cellStyle name="20% - Ênfase1 12" xfId="2642"/>
    <cellStyle name="20% - Ênfase2 12" xfId="2643"/>
    <cellStyle name="20% - Ênfase3 12" xfId="2644"/>
    <cellStyle name="20% - Ênfase4 12" xfId="2645"/>
    <cellStyle name="20% - Ênfase5 12" xfId="2646"/>
    <cellStyle name="20% - Ênfase6 12" xfId="2647"/>
    <cellStyle name="40% - Ênfase1 12" xfId="2648"/>
    <cellStyle name="40% - Ênfase2 12" xfId="2649"/>
    <cellStyle name="40% - Ênfase3 12" xfId="2650"/>
    <cellStyle name="40% - Ênfase4 12" xfId="2651"/>
    <cellStyle name="40% - Ênfase5 12" xfId="2652"/>
    <cellStyle name="40% - Ênfase6 12" xfId="2653"/>
    <cellStyle name="Normal 2 2 3 6" xfId="2654"/>
    <cellStyle name="Normal 2 6 6" xfId="2655"/>
    <cellStyle name="Normal 3 6 6" xfId="2656"/>
    <cellStyle name="Normal 4 6 6" xfId="2657"/>
    <cellStyle name="Normal 8 3" xfId="2658"/>
    <cellStyle name="Normal 9" xfId="2659"/>
    <cellStyle name="Nota 5" xfId="2660"/>
    <cellStyle name="Vírgula 3 7 2 3" xfId="2661"/>
    <cellStyle name="Vírgula 2 2 3" xfId="2662"/>
    <cellStyle name="Vírgula 6" xfId="2663"/>
    <cellStyle name="Moeda 5" xfId="2664"/>
    <cellStyle name="Vírgula 3 13" xfId="2665"/>
    <cellStyle name="Moeda 2 2" xfId="2666"/>
    <cellStyle name="Vírgula 2 6" xfId="2667"/>
    <cellStyle name="Vírgula 3 4 7" xfId="2668"/>
    <cellStyle name="Vírgula 2 3 2" xfId="2669"/>
    <cellStyle name="Vírgula 2 4 2" xfId="2670"/>
    <cellStyle name="Vírgula 3 2 8" xfId="2671"/>
    <cellStyle name="Vírgula 3 3 8" xfId="2672"/>
    <cellStyle name="Moeda 3 2" xfId="2673"/>
    <cellStyle name="Vírgula 3 5 7" xfId="2674"/>
    <cellStyle name="Vírgula 3 2 2 7" xfId="2675"/>
    <cellStyle name="Vírgula 3 3 2 7" xfId="2676"/>
    <cellStyle name="Vírgula 3 6 5" xfId="2677"/>
    <cellStyle name="Vírgula 3 4 2 5" xfId="2678"/>
    <cellStyle name="Vírgula 3 2 3 5" xfId="2679"/>
    <cellStyle name="Vírgula 3 3 3 5" xfId="2680"/>
    <cellStyle name="Vírgula 3 5 2 5" xfId="2681"/>
    <cellStyle name="Vírgula 3 2 2 2 5" xfId="2682"/>
    <cellStyle name="Vírgula 3 3 2 2 5" xfId="2683"/>
    <cellStyle name="Vírgula 3 7 5" xfId="2684"/>
    <cellStyle name="Vírgula 3 4 3 4" xfId="2685"/>
    <cellStyle name="Vírgula 3 2 4 5" xfId="2686"/>
    <cellStyle name="Vírgula 3 3 4 5" xfId="2687"/>
    <cellStyle name="Vírgula 3 5 3 4" xfId="2688"/>
    <cellStyle name="Vírgula 3 2 2 3 4" xfId="2689"/>
    <cellStyle name="Vírgula 3 3 2 3 4" xfId="2690"/>
    <cellStyle name="Vírgula 3 8 5" xfId="2691"/>
    <cellStyle name="Vírgula 3 9 4" xfId="2692"/>
    <cellStyle name="Vírgula 3 8 2 5" xfId="2693"/>
    <cellStyle name="Vírgula 3 8 2 2 4" xfId="2694"/>
    <cellStyle name="Vírgula 3 8 2 2 2 2" xfId="2695"/>
    <cellStyle name="Moeda 4 2" xfId="2696"/>
    <cellStyle name="Separador de milhares 10 2" xfId="2697"/>
    <cellStyle name="Separador de milhares 2 2 2" xfId="2698"/>
    <cellStyle name="Separador de milhares 3 2 2" xfId="2699"/>
    <cellStyle name="Separador de milhares 4 2" xfId="2700"/>
    <cellStyle name="Vírgula 2 2 2 2" xfId="2701"/>
    <cellStyle name="Vírgula 2 5 2" xfId="2702"/>
    <cellStyle name="Vírgula 3 10 2" xfId="2703"/>
    <cellStyle name="Vírgula 3 11 2" xfId="2704"/>
    <cellStyle name="Vírgula 3 12 2" xfId="2705"/>
    <cellStyle name="Vírgula 3 2 2 2 2 2" xfId="2706"/>
    <cellStyle name="Vírgula 3 2 2 2 3 2" xfId="2707"/>
    <cellStyle name="Vírgula 3 2 2 2 4 2" xfId="2708"/>
    <cellStyle name="Vírgula 3 2 2 3 2 2" xfId="2709"/>
    <cellStyle name="Vírgula 3 2 2 3 3 2" xfId="2710"/>
    <cellStyle name="Vírgula 3 2 2 4 2" xfId="2711"/>
    <cellStyle name="Vírgula 3 2 2 5 2" xfId="2712"/>
    <cellStyle name="Vírgula 3 2 2 6 2" xfId="2713"/>
    <cellStyle name="Vírgula 3 2 3 2 2" xfId="2714"/>
    <cellStyle name="Vírgula 3 2 3 3 2" xfId="2715"/>
    <cellStyle name="Vírgula 3 2 3 4 2" xfId="2716"/>
    <cellStyle name="Vírgula 3 2 4 2 2" xfId="2717"/>
    <cellStyle name="Vírgula 3 2 4 3 2" xfId="2718"/>
    <cellStyle name="Vírgula 3 2 4 4 2" xfId="2719"/>
    <cellStyle name="Vírgula 3 2 5 2" xfId="2720"/>
    <cellStyle name="Vírgula 3 2 6 2" xfId="2721"/>
    <cellStyle name="Vírgula 3 2 7 2" xfId="2722"/>
    <cellStyle name="Vírgula 3 3 2 2 2 2" xfId="2723"/>
    <cellStyle name="Vírgula 3 3 2 2 3 2" xfId="2724"/>
    <cellStyle name="Vírgula 3 3 2 2 4 2" xfId="2725"/>
    <cellStyle name="Vírgula 3 3 2 3 2 2" xfId="2726"/>
    <cellStyle name="Vírgula 3 3 2 3 3 2" xfId="2727"/>
    <cellStyle name="Vírgula 3 3 2 4 2" xfId="2728"/>
    <cellStyle name="Vírgula 3 3 2 5 2" xfId="2729"/>
    <cellStyle name="Vírgula 3 3 2 6 2" xfId="2730"/>
    <cellStyle name="Vírgula 3 3 3 2 2" xfId="2731"/>
    <cellStyle name="Vírgula 3 3 3 3 2" xfId="2732"/>
    <cellStyle name="Vírgula 3 3 3 4 2" xfId="2733"/>
    <cellStyle name="Vírgula 3 3 4 2 2" xfId="2734"/>
    <cellStyle name="Vírgula 3 3 4 3 2" xfId="2735"/>
    <cellStyle name="Vírgula 3 3 4 4 2" xfId="2736"/>
    <cellStyle name="Vírgula 3 3 5 2" xfId="2737"/>
    <cellStyle name="Vírgula 3 3 6 2" xfId="2738"/>
    <cellStyle name="Vírgula 3 3 7 2" xfId="2739"/>
    <cellStyle name="Vírgula 3 4 2 2 2" xfId="2740"/>
    <cellStyle name="Vírgula 3 4 2 3 2" xfId="2741"/>
    <cellStyle name="Vírgula 3 4 2 4 2" xfId="2742"/>
    <cellStyle name="Vírgula 3 4 3 2 2" xfId="2743"/>
    <cellStyle name="Vírgula 3 4 3 3 2" xfId="2744"/>
    <cellStyle name="Vírgula 3 4 4 2" xfId="2745"/>
    <cellStyle name="Vírgula 3 4 5 2" xfId="2746"/>
    <cellStyle name="Vírgula 3 4 6 2" xfId="2747"/>
    <cellStyle name="Vírgula 3 5 2 2 2" xfId="2748"/>
    <cellStyle name="Vírgula 3 5 2 3 2" xfId="2749"/>
    <cellStyle name="Vírgula 3 5 2 4 2" xfId="2750"/>
    <cellStyle name="Vírgula 3 5 3 2 2" xfId="2751"/>
    <cellStyle name="Vírgula 3 5 3 3 2" xfId="2752"/>
    <cellStyle name="Vírgula 3 5 4 2" xfId="2753"/>
    <cellStyle name="Vírgula 3 5 5 2" xfId="2754"/>
    <cellStyle name="Vírgula 3 5 6 2" xfId="2755"/>
    <cellStyle name="Vírgula 3 6 2 2" xfId="2756"/>
    <cellStyle name="Vírgula 3 6 3 2" xfId="2757"/>
    <cellStyle name="Vírgula 3 6 4 2" xfId="2758"/>
    <cellStyle name="Vírgula 3 7 3 2" xfId="2759"/>
    <cellStyle name="Vírgula 3 7 4 2" xfId="2760"/>
    <cellStyle name="Vírgula 3 8 2 2 3 2" xfId="2761"/>
    <cellStyle name="Vírgula 3 8 2 3 2" xfId="2762"/>
    <cellStyle name="Vírgula 3 8 2 4 2" xfId="2763"/>
    <cellStyle name="Vírgula 3 8 3 2" xfId="2764"/>
    <cellStyle name="Vírgula 3 8 4 2" xfId="2765"/>
    <cellStyle name="Vírgula 3 9 2 2" xfId="2766"/>
    <cellStyle name="Vírgula 3 9 3 2" xfId="2767"/>
    <cellStyle name="Vírgula 5 2" xfId="2768"/>
    <cellStyle name="Vírgula 3 7 2 3 2" xfId="2769"/>
    <cellStyle name="Nota" xfId="2770"/>
    <cellStyle name="Normal 12" xfId="2771"/>
    <cellStyle name="Neutro 2" xfId="2772"/>
    <cellStyle name="Moeda 6" xfId="2773"/>
    <cellStyle name="Vírgula 3 14" xfId="2774"/>
    <cellStyle name="Moeda 2 3" xfId="2775"/>
    <cellStyle name="Vírgula 3 4 8" xfId="2776"/>
    <cellStyle name="Vírgula 3 2 9" xfId="2777"/>
    <cellStyle name="Vírgula 3 3 9" xfId="2778"/>
    <cellStyle name="Moeda 3 3" xfId="2779"/>
    <cellStyle name="Vírgula 3 5 8" xfId="2780"/>
    <cellStyle name="Vírgula 3 2 2 8" xfId="2781"/>
    <cellStyle name="Vírgula 3 3 2 8" xfId="2782"/>
    <cellStyle name="Vírgula 3 2 2 2 6" xfId="2783"/>
    <cellStyle name="Vírgula 3 2 2 3 5" xfId="2784"/>
    <cellStyle name="Vírgula 3 2 3 6" xfId="2785"/>
    <cellStyle name="Vírgula 3 2 4 6" xfId="2786"/>
    <cellStyle name="Vírgula 3 3 2 2 6" xfId="2787"/>
    <cellStyle name="Vírgula 3 3 2 3 5" xfId="2788"/>
    <cellStyle name="Vírgula 3 3 3 6" xfId="2789"/>
    <cellStyle name="Vírgula 3 3 4 6" xfId="2790"/>
    <cellStyle name="Vírgula 3 4 2 6" xfId="2791"/>
    <cellStyle name="Vírgula 3 4 3 5" xfId="2792"/>
    <cellStyle name="Vírgula 3 5 2 6" xfId="2793"/>
    <cellStyle name="Vírgula 3 5 3 5" xfId="2794"/>
    <cellStyle name="Vírgula 3 6 6" xfId="2795"/>
    <cellStyle name="Vírgula 3 7 6" xfId="2796"/>
    <cellStyle name="Vírgula 3 8 6" xfId="2797"/>
    <cellStyle name="Vírgula 3 8 2 6" xfId="2798"/>
    <cellStyle name="Vírgula 3 8 2 2 5" xfId="2799"/>
    <cellStyle name="Vírgula 3 8 2 2 2 3" xfId="2800"/>
    <cellStyle name="Vírgula 3 9 5" xfId="2801"/>
    <cellStyle name="Moeda 4 3" xfId="2802"/>
    <cellStyle name="Vírgula 3 10 3" xfId="2803"/>
    <cellStyle name="Vírgula 3 11 3" xfId="2804"/>
    <cellStyle name="Vírgula 3 12 3" xfId="2805"/>
    <cellStyle name="Vírgula 3 2 2 2 2 3" xfId="2806"/>
    <cellStyle name="Vírgula 3 2 2 2 3 3" xfId="2807"/>
    <cellStyle name="Vírgula 3 2 2 2 4 3" xfId="2808"/>
    <cellStyle name="Vírgula 3 2 2 3 2 3" xfId="2809"/>
    <cellStyle name="Vírgula 3 2 2 3 3 3" xfId="2810"/>
    <cellStyle name="Vírgula 3 2 2 4 3" xfId="2811"/>
    <cellStyle name="Vírgula 3 2 2 5 3" xfId="2812"/>
    <cellStyle name="Vírgula 3 2 2 6 3" xfId="2813"/>
    <cellStyle name="Vírgula 3 2 3 2 3" xfId="2814"/>
    <cellStyle name="Vírgula 3 2 3 3 3" xfId="2815"/>
    <cellStyle name="Vírgula 3 2 3 4 3" xfId="2816"/>
    <cellStyle name="Vírgula 3 2 4 2 3" xfId="2817"/>
    <cellStyle name="Vírgula 3 2 4 3 3" xfId="2818"/>
    <cellStyle name="Vírgula 3 2 4 4 3" xfId="2819"/>
    <cellStyle name="Vírgula 3 2 5 3" xfId="2820"/>
    <cellStyle name="Vírgula 3 2 6 3" xfId="2821"/>
    <cellStyle name="Vírgula 3 2 7 3" xfId="2822"/>
    <cellStyle name="Vírgula 3 3 2 2 2 3" xfId="2823"/>
    <cellStyle name="Vírgula 3 3 2 2 3 3" xfId="2824"/>
    <cellStyle name="Vírgula 3 3 2 2 4 3" xfId="2825"/>
    <cellStyle name="Vírgula 3 3 2 3 2 3" xfId="2826"/>
    <cellStyle name="Vírgula 3 3 2 3 3 3" xfId="2827"/>
    <cellStyle name="Vírgula 3 3 2 4 3" xfId="2828"/>
    <cellStyle name="Vírgula 3 3 2 5 3" xfId="2829"/>
    <cellStyle name="Vírgula 3 3 2 6 3" xfId="2830"/>
    <cellStyle name="Vírgula 3 3 3 2 3" xfId="2831"/>
    <cellStyle name="Vírgula 3 3 3 3 3" xfId="2832"/>
    <cellStyle name="Vírgula 3 3 3 4 3" xfId="2833"/>
    <cellStyle name="Vírgula 3 3 4 2 3" xfId="2834"/>
    <cellStyle name="Vírgula 3 3 4 3 3" xfId="2835"/>
    <cellStyle name="Vírgula 3 3 4 4 3" xfId="2836"/>
    <cellStyle name="Vírgula 3 3 5 3" xfId="2837"/>
    <cellStyle name="Vírgula 3 3 6 3" xfId="2838"/>
    <cellStyle name="Vírgula 3 3 7 3" xfId="2839"/>
    <cellStyle name="Vírgula 3 4 2 2 3" xfId="2840"/>
    <cellStyle name="Vírgula 3 4 2 3 3" xfId="2841"/>
    <cellStyle name="Vírgula 3 4 2 4 3" xfId="2842"/>
    <cellStyle name="Vírgula 3 4 3 2 3" xfId="2843"/>
    <cellStyle name="Vírgula 3 4 3 3 3" xfId="2844"/>
    <cellStyle name="Vírgula 3 4 4 3" xfId="2845"/>
    <cellStyle name="Vírgula 3 4 5 3" xfId="2846"/>
    <cellStyle name="Vírgula 3 4 6 3" xfId="2847"/>
    <cellStyle name="Vírgula 3 5 2 2 3" xfId="2848"/>
    <cellStyle name="Vírgula 3 5 2 3 3" xfId="2849"/>
    <cellStyle name="Vírgula 3 5 2 4 3" xfId="2850"/>
    <cellStyle name="Vírgula 3 5 3 2 3" xfId="2851"/>
    <cellStyle name="Vírgula 3 5 3 3 3" xfId="2852"/>
    <cellStyle name="Vírgula 3 5 4 3" xfId="2853"/>
    <cellStyle name="Vírgula 3 5 5 3" xfId="2854"/>
    <cellStyle name="Vírgula 3 5 6 3" xfId="2855"/>
    <cellStyle name="Vírgula 3 6 2 3" xfId="2856"/>
    <cellStyle name="Vírgula 3 6 3 3" xfId="2857"/>
    <cellStyle name="Vírgula 3 6 4 3" xfId="2858"/>
    <cellStyle name="Vírgula 3 7 3 3" xfId="2859"/>
    <cellStyle name="Vírgula 3 7 4 3" xfId="2860"/>
    <cellStyle name="Vírgula 3 8 2 2 3 3" xfId="2861"/>
    <cellStyle name="Vírgula 3 8 2 3 3" xfId="2862"/>
    <cellStyle name="Vírgula 3 8 2 4 3" xfId="2863"/>
    <cellStyle name="Vírgula 3 8 3 3" xfId="2864"/>
    <cellStyle name="Vírgula 3 8 4 3" xfId="2865"/>
    <cellStyle name="Vírgula 3 9 2 3" xfId="2866"/>
    <cellStyle name="Vírgula 3 9 3 3" xfId="2867"/>
    <cellStyle name="Moeda 7" xfId="2868"/>
    <cellStyle name="Vírgula 3 15" xfId="2869"/>
    <cellStyle name="Moeda 2 4" xfId="2870"/>
    <cellStyle name="Vírgula 3 4 9" xfId="2871"/>
    <cellStyle name="Vírgula 3 2 10" xfId="2872"/>
    <cellStyle name="Vírgula 3 3 10" xfId="2873"/>
    <cellStyle name="Moeda 3 4" xfId="2874"/>
    <cellStyle name="Vírgula 3 5 9" xfId="2875"/>
    <cellStyle name="Vírgula 3 2 2 9" xfId="2876"/>
    <cellStyle name="Vírgula 3 3 2 9" xfId="2877"/>
    <cellStyle name="Vírgula 3 2 2 2 7" xfId="2878"/>
    <cellStyle name="Vírgula 3 2 2 3 6" xfId="2879"/>
    <cellStyle name="Vírgula 3 2 3 7" xfId="2880"/>
    <cellStyle name="Vírgula 3 2 4 7" xfId="2881"/>
    <cellStyle name="Vírgula 3 3 2 2 7" xfId="2882"/>
    <cellStyle name="Vírgula 3 3 2 3 6" xfId="2883"/>
    <cellStyle name="Vírgula 3 3 3 7" xfId="2884"/>
    <cellStyle name="Vírgula 3 3 4 7" xfId="2885"/>
    <cellStyle name="Vírgula 3 4 2 7" xfId="2886"/>
    <cellStyle name="Vírgula 3 4 3 6" xfId="2887"/>
    <cellStyle name="Vírgula 3 5 2 7" xfId="2888"/>
    <cellStyle name="Vírgula 3 5 3 6" xfId="2889"/>
    <cellStyle name="Vírgula 3 6 7" xfId="2890"/>
    <cellStyle name="Vírgula 3 7 7" xfId="2891"/>
    <cellStyle name="Vírgula 3 8 7" xfId="2892"/>
    <cellStyle name="Vírgula 3 8 2 7" xfId="2893"/>
    <cellStyle name="Vírgula 3 8 2 2 6" xfId="2894"/>
    <cellStyle name="Vírgula 3 8 2 2 2 4" xfId="2895"/>
    <cellStyle name="Vírgula 3 9 6" xfId="2896"/>
    <cellStyle name="Moeda 4 4" xfId="2897"/>
    <cellStyle name="Vírgula 3 10 4" xfId="2898"/>
    <cellStyle name="Vírgula 3 11 4" xfId="2899"/>
    <cellStyle name="Vírgula 3 12 4" xfId="2900"/>
    <cellStyle name="Vírgula 3 2 2 2 2 4" xfId="2901"/>
    <cellStyle name="Vírgula 3 2 2 2 3 4" xfId="2902"/>
    <cellStyle name="Vírgula 3 2 2 2 4 4" xfId="2903"/>
    <cellStyle name="Vírgula 3 2 2 3 2 4" xfId="2904"/>
    <cellStyle name="Vírgula 3 2 2 3 3 4" xfId="2905"/>
    <cellStyle name="Vírgula 3 2 2 4 4" xfId="2906"/>
    <cellStyle name="Vírgula 3 2 2 5 4" xfId="2907"/>
    <cellStyle name="Vírgula 3 2 2 6 4" xfId="2908"/>
    <cellStyle name="Vírgula 3 2 3 2 4" xfId="2909"/>
    <cellStyle name="Vírgula 3 2 3 3 4" xfId="2910"/>
    <cellStyle name="Vírgula 3 2 3 4 4" xfId="2911"/>
    <cellStyle name="Vírgula 3 2 4 2 4" xfId="2912"/>
    <cellStyle name="Vírgula 3 2 4 3 4" xfId="2913"/>
    <cellStyle name="Vírgula 3 2 4 4 4" xfId="2914"/>
    <cellStyle name="Vírgula 3 2 5 4" xfId="2915"/>
    <cellStyle name="Vírgula 3 2 6 4" xfId="2916"/>
    <cellStyle name="Vírgula 3 2 7 4" xfId="2917"/>
    <cellStyle name="Vírgula 3 3 2 2 2 4" xfId="2918"/>
    <cellStyle name="Vírgula 3 3 2 2 3 4" xfId="2919"/>
    <cellStyle name="Vírgula 3 3 2 2 4 4" xfId="2920"/>
    <cellStyle name="Vírgula 3 3 2 3 2 4" xfId="2921"/>
    <cellStyle name="Vírgula 3 3 2 3 3 4" xfId="2922"/>
    <cellStyle name="Vírgula 3 3 2 4 4" xfId="2923"/>
    <cellStyle name="Vírgula 3 3 2 5 4" xfId="2924"/>
    <cellStyle name="Vírgula 3 3 2 6 4" xfId="2925"/>
    <cellStyle name="Vírgula 3 3 3 2 4" xfId="2926"/>
    <cellStyle name="Vírgula 3 3 3 3 4" xfId="2927"/>
    <cellStyle name="Vírgula 3 3 3 4 4" xfId="2928"/>
    <cellStyle name="Vírgula 3 3 4 2 4" xfId="2929"/>
    <cellStyle name="Vírgula 3 3 4 3 4" xfId="2930"/>
    <cellStyle name="Vírgula 3 3 4 4 4" xfId="2931"/>
    <cellStyle name="Vírgula 3 3 5 4" xfId="2932"/>
    <cellStyle name="Vírgula 3 3 6 4" xfId="2933"/>
    <cellStyle name="Vírgula 3 3 7 4" xfId="2934"/>
    <cellStyle name="Vírgula 3 4 2 2 4" xfId="2935"/>
    <cellStyle name="Vírgula 3 4 2 3 4" xfId="2936"/>
    <cellStyle name="Vírgula 3 4 2 4 4" xfId="2937"/>
    <cellStyle name="Vírgula 3 4 3 2 4" xfId="2938"/>
    <cellStyle name="Vírgula 3 4 3 3 4" xfId="2939"/>
    <cellStyle name="Vírgula 3 4 4 4" xfId="2940"/>
    <cellStyle name="Vírgula 3 4 5 4" xfId="2941"/>
    <cellStyle name="Vírgula 3 4 6 4" xfId="2942"/>
    <cellStyle name="Vírgula 3 5 2 2 4" xfId="2943"/>
    <cellStyle name="Vírgula 3 5 2 3 4" xfId="2944"/>
    <cellStyle name="Vírgula 3 5 2 4 4" xfId="2945"/>
    <cellStyle name="Vírgula 3 5 3 2 4" xfId="2946"/>
    <cellStyle name="Vírgula 3 5 3 3 4" xfId="2947"/>
    <cellStyle name="Vírgula 3 5 4 4" xfId="2948"/>
    <cellStyle name="Vírgula 3 5 5 4" xfId="2949"/>
    <cellStyle name="Vírgula 3 5 6 4" xfId="2950"/>
    <cellStyle name="Vírgula 3 6 2 4" xfId="2951"/>
    <cellStyle name="Vírgula 3 6 3 4" xfId="2952"/>
    <cellStyle name="Vírgula 3 6 4 4" xfId="2953"/>
    <cellStyle name="Vírgula 3 7 3 4" xfId="2954"/>
    <cellStyle name="Vírgula 3 7 4 4" xfId="2955"/>
    <cellStyle name="Vírgula 3 8 2 2 3 4" xfId="2956"/>
    <cellStyle name="Vírgula 3 8 2 3 4" xfId="2957"/>
    <cellStyle name="Vírgula 3 8 2 4 4" xfId="2958"/>
    <cellStyle name="Vírgula 3 8 3 4" xfId="2959"/>
    <cellStyle name="Vírgula 3 8 4 4" xfId="2960"/>
    <cellStyle name="Vírgula 3 9 2 4" xfId="2961"/>
    <cellStyle name="Vírgula 3 9 3 4" xfId="2962"/>
    <cellStyle name="Moeda 8" xfId="2963"/>
    <cellStyle name="Vírgula 3 16" xfId="2964"/>
    <cellStyle name="Moeda 2 5" xfId="2965"/>
    <cellStyle name="Vírgula 3 4 10" xfId="2966"/>
    <cellStyle name="Vírgula 3 2 11" xfId="2967"/>
    <cellStyle name="Vírgula 3 3 11" xfId="2968"/>
    <cellStyle name="Moeda 3 5" xfId="2969"/>
    <cellStyle name="Vírgula 3 5 10" xfId="2970"/>
    <cellStyle name="Vírgula 3 2 2 10" xfId="2971"/>
    <cellStyle name="Vírgula 3 3 2 10" xfId="2972"/>
    <cellStyle name="Vírgula 3 2 2 2 8" xfId="2973"/>
    <cellStyle name="Vírgula 3 2 2 3 7" xfId="2974"/>
    <cellStyle name="Vírgula 3 2 3 8" xfId="2975"/>
    <cellStyle name="Vírgula 3 2 4 8" xfId="2976"/>
    <cellStyle name="Vírgula 3 3 2 2 8" xfId="2977"/>
    <cellStyle name="Vírgula 3 3 2 3 7" xfId="2978"/>
    <cellStyle name="Vírgula 3 3 3 8" xfId="2979"/>
    <cellStyle name="Vírgula 3 3 4 8" xfId="2980"/>
    <cellStyle name="Vírgula 3 4 2 8" xfId="2981"/>
    <cellStyle name="Vírgula 3 4 3 7" xfId="2982"/>
    <cellStyle name="Vírgula 3 5 2 8" xfId="2983"/>
    <cellStyle name="Vírgula 3 5 3 7" xfId="2984"/>
    <cellStyle name="Vírgula 3 6 8" xfId="2985"/>
    <cellStyle name="Vírgula 3 7 8" xfId="2986"/>
    <cellStyle name="Vírgula 3 8 8" xfId="2987"/>
    <cellStyle name="Vírgula 3 8 2 8" xfId="2988"/>
    <cellStyle name="Vírgula 3 8 2 2 7" xfId="2989"/>
    <cellStyle name="Vírgula 3 8 2 2 2 5" xfId="2990"/>
    <cellStyle name="Vírgula 3 9 7" xfId="2991"/>
    <cellStyle name="Moeda 4 5" xfId="2992"/>
    <cellStyle name="Vírgula 3 10 5" xfId="2993"/>
    <cellStyle name="Vírgula 3 11 5" xfId="2994"/>
    <cellStyle name="Vírgula 3 12 5" xfId="2995"/>
    <cellStyle name="Vírgula 3 2 2 2 2 5" xfId="2996"/>
    <cellStyle name="Vírgula 3 2 2 2 3 5" xfId="2997"/>
    <cellStyle name="Vírgula 3 2 2 2 4 5" xfId="2998"/>
    <cellStyle name="Vírgula 3 2 2 3 2 5" xfId="2999"/>
    <cellStyle name="Vírgula 3 2 2 3 3 5" xfId="3000"/>
    <cellStyle name="Vírgula 3 2 2 4 5" xfId="3001"/>
    <cellStyle name="Vírgula 3 2 2 5 5" xfId="3002"/>
    <cellStyle name="Vírgula 3 2 2 6 5" xfId="3003"/>
    <cellStyle name="Vírgula 3 2 3 2 5" xfId="3004"/>
    <cellStyle name="Vírgula 3 2 3 3 5" xfId="3005"/>
    <cellStyle name="Vírgula 3 2 3 4 5" xfId="3006"/>
    <cellStyle name="Vírgula 3 2 4 2 5" xfId="3007"/>
    <cellStyle name="Vírgula 3 2 4 3 5" xfId="3008"/>
    <cellStyle name="Vírgula 3 2 4 4 5" xfId="3009"/>
    <cellStyle name="Vírgula 3 2 5 5" xfId="3010"/>
    <cellStyle name="Vírgula 3 2 6 5" xfId="3011"/>
    <cellStyle name="Vírgula 3 2 7 5" xfId="3012"/>
    <cellStyle name="Vírgula 3 3 2 2 2 5" xfId="3013"/>
    <cellStyle name="Vírgula 3 3 2 2 3 5" xfId="3014"/>
    <cellStyle name="Vírgula 3 3 2 2 4 5" xfId="3015"/>
    <cellStyle name="Vírgula 3 3 2 3 2 5" xfId="3016"/>
    <cellStyle name="Vírgula 3 3 2 3 3 5" xfId="3017"/>
    <cellStyle name="Vírgula 3 3 2 4 5" xfId="3018"/>
    <cellStyle name="Vírgula 3 3 2 5 5" xfId="3019"/>
    <cellStyle name="Vírgula 3 3 2 6 5" xfId="3020"/>
    <cellStyle name="Vírgula 3 3 3 2 5" xfId="3021"/>
    <cellStyle name="Vírgula 3 3 3 3 5" xfId="3022"/>
    <cellStyle name="Vírgula 3 3 3 4 5" xfId="3023"/>
    <cellStyle name="Vírgula 3 3 4 2 5" xfId="3024"/>
    <cellStyle name="Vírgula 3 3 4 3 5" xfId="3025"/>
    <cellStyle name="Vírgula 3 3 4 4 5" xfId="3026"/>
    <cellStyle name="Vírgula 3 3 5 5" xfId="3027"/>
    <cellStyle name="Vírgula 3 3 6 5" xfId="3028"/>
    <cellStyle name="Vírgula 3 3 7 5" xfId="3029"/>
    <cellStyle name="Vírgula 3 4 2 2 5" xfId="3030"/>
    <cellStyle name="Vírgula 3 4 2 3 5" xfId="3031"/>
    <cellStyle name="Vírgula 3 4 2 4 5" xfId="3032"/>
    <cellStyle name="Vírgula 3 4 3 2 5" xfId="3033"/>
    <cellStyle name="Vírgula 3 4 3 3 5" xfId="3034"/>
    <cellStyle name="Vírgula 3 4 4 5" xfId="3035"/>
    <cellStyle name="Vírgula 3 4 5 5" xfId="3036"/>
    <cellStyle name="Vírgula 3 4 6 5" xfId="3037"/>
    <cellStyle name="Vírgula 3 5 2 2 5" xfId="3038"/>
    <cellStyle name="Vírgula 3 5 2 3 5" xfId="3039"/>
    <cellStyle name="Vírgula 3 5 2 4 5" xfId="3040"/>
    <cellStyle name="Vírgula 3 5 3 2 5" xfId="3041"/>
    <cellStyle name="Vírgula 3 5 3 3 5" xfId="3042"/>
    <cellStyle name="Vírgula 3 5 4 5" xfId="3043"/>
    <cellStyle name="Vírgula 3 5 5 5" xfId="3044"/>
    <cellStyle name="Vírgula 3 5 6 5" xfId="3045"/>
    <cellStyle name="Vírgula 3 6 2 5" xfId="3046"/>
    <cellStyle name="Vírgula 3 6 3 5" xfId="3047"/>
    <cellStyle name="Vírgula 3 6 4 5" xfId="3048"/>
    <cellStyle name="Vírgula 3 7 3 5" xfId="3049"/>
    <cellStyle name="Vírgula 3 7 4 5" xfId="3050"/>
    <cellStyle name="Vírgula 3 8 2 2 3 5" xfId="3051"/>
    <cellStyle name="Vírgula 3 8 2 3 5" xfId="3052"/>
    <cellStyle name="Vírgula 3 8 2 4 5" xfId="3053"/>
    <cellStyle name="Vírgula 3 8 3 5" xfId="3054"/>
    <cellStyle name="Vírgula 3 8 4 5" xfId="3055"/>
    <cellStyle name="Vírgula 3 9 2 5" xfId="3056"/>
    <cellStyle name="Vírgula 3 9 3 5" xfId="3057"/>
    <cellStyle name="Moeda 9" xfId="3058"/>
    <cellStyle name="Vírgula 3 17" xfId="3059"/>
    <cellStyle name="Moeda 2 6" xfId="3060"/>
    <cellStyle name="Vírgula 3 4 11" xfId="3061"/>
    <cellStyle name="Vírgula 3 2 12" xfId="3062"/>
    <cellStyle name="Vírgula 3 3 12" xfId="3063"/>
    <cellStyle name="Moeda 3 6" xfId="3064"/>
    <cellStyle name="Vírgula 3 5 11" xfId="3065"/>
    <cellStyle name="Vírgula 3 2 2 11" xfId="3066"/>
    <cellStyle name="Vírgula 3 3 2 11" xfId="3067"/>
    <cellStyle name="Vírgula 3 2 2 2 9" xfId="3068"/>
    <cellStyle name="Vírgula 3 2 2 3 8" xfId="3069"/>
    <cellStyle name="Vírgula 3 2 3 9" xfId="3070"/>
    <cellStyle name="Vírgula 3 2 4 9" xfId="3071"/>
    <cellStyle name="Vírgula 3 3 2 2 9" xfId="3072"/>
    <cellStyle name="Vírgula 3 3 2 3 8" xfId="3073"/>
    <cellStyle name="Vírgula 3 3 3 9" xfId="3074"/>
    <cellStyle name="Vírgula 3 3 4 9" xfId="3075"/>
    <cellStyle name="Vírgula 3 4 2 9" xfId="3076"/>
    <cellStyle name="Vírgula 3 4 3 8" xfId="3077"/>
    <cellStyle name="Vírgula 3 5 2 9" xfId="3078"/>
    <cellStyle name="Vírgula 3 5 3 8" xfId="3079"/>
    <cellStyle name="Vírgula 3 6 9" xfId="3080"/>
    <cellStyle name="Vírgula 3 7 9" xfId="3081"/>
    <cellStyle name="Vírgula 3 8 9" xfId="3082"/>
    <cellStyle name="Vírgula 3 8 2 9" xfId="3083"/>
    <cellStyle name="Vírgula 3 8 2 2 8" xfId="3084"/>
    <cellStyle name="Vírgula 3 8 2 2 2 6" xfId="3085"/>
    <cellStyle name="Vírgula 3 9 8" xfId="3086"/>
    <cellStyle name="Moeda 4 6" xfId="3087"/>
    <cellStyle name="Vírgula 3 10 6" xfId="3088"/>
    <cellStyle name="Vírgula 3 11 6" xfId="3089"/>
    <cellStyle name="Vírgula 3 12 6" xfId="3090"/>
    <cellStyle name="Vírgula 3 2 2 2 2 6" xfId="3091"/>
    <cellStyle name="Vírgula 3 2 2 2 3 6" xfId="3092"/>
    <cellStyle name="Vírgula 3 2 2 2 4 6" xfId="3093"/>
    <cellStyle name="Vírgula 3 2 2 3 2 6" xfId="3094"/>
    <cellStyle name="Vírgula 3 2 2 3 3 6" xfId="3095"/>
    <cellStyle name="Vírgula 3 2 2 4 6" xfId="3096"/>
    <cellStyle name="Vírgula 3 2 2 5 6" xfId="3097"/>
    <cellStyle name="Vírgula 3 2 2 6 6" xfId="3098"/>
    <cellStyle name="Vírgula 3 2 3 2 6" xfId="3099"/>
    <cellStyle name="Vírgula 3 2 3 3 6" xfId="3100"/>
    <cellStyle name="Vírgula 3 2 3 4 6" xfId="3101"/>
    <cellStyle name="Vírgula 3 2 4 2 6" xfId="3102"/>
    <cellStyle name="Vírgula 3 2 4 3 6" xfId="3103"/>
    <cellStyle name="Vírgula 3 2 4 4 6" xfId="3104"/>
    <cellStyle name="Vírgula 3 2 5 6" xfId="3105"/>
    <cellStyle name="Vírgula 3 2 6 6" xfId="3106"/>
    <cellStyle name="Vírgula 3 2 7 6" xfId="3107"/>
    <cellStyle name="Vírgula 3 3 2 2 2 6" xfId="3108"/>
    <cellStyle name="Vírgula 3 3 2 2 3 6" xfId="3109"/>
    <cellStyle name="Vírgula 3 3 2 2 4 6" xfId="3110"/>
    <cellStyle name="Vírgula 3 3 2 3 2 6" xfId="3111"/>
    <cellStyle name="Vírgula 3 3 2 3 3 6" xfId="3112"/>
    <cellStyle name="Vírgula 3 3 2 4 6" xfId="3113"/>
    <cellStyle name="Vírgula 3 3 2 5 6" xfId="3114"/>
    <cellStyle name="Vírgula 3 3 2 6 6" xfId="3115"/>
    <cellStyle name="Vírgula 3 3 3 2 6" xfId="3116"/>
    <cellStyle name="Vírgula 3 3 3 3 6" xfId="3117"/>
    <cellStyle name="Vírgula 3 3 3 4 6" xfId="3118"/>
    <cellStyle name="Vírgula 3 3 4 2 6" xfId="3119"/>
    <cellStyle name="Vírgula 3 3 4 3 6" xfId="3120"/>
    <cellStyle name="Vírgula 3 3 4 4 6" xfId="3121"/>
    <cellStyle name="Vírgula 3 3 5 6" xfId="3122"/>
    <cellStyle name="Vírgula 3 3 6 6" xfId="3123"/>
    <cellStyle name="Vírgula 3 3 7 6" xfId="3124"/>
    <cellStyle name="Vírgula 3 4 2 2 6" xfId="3125"/>
    <cellStyle name="Vírgula 3 4 2 3 6" xfId="3126"/>
    <cellStyle name="Vírgula 3 4 2 4 6" xfId="3127"/>
    <cellStyle name="Vírgula 3 4 3 2 6" xfId="3128"/>
    <cellStyle name="Vírgula 3 4 3 3 6" xfId="3129"/>
    <cellStyle name="Vírgula 3 4 4 6" xfId="3130"/>
    <cellStyle name="Vírgula 3 4 5 6" xfId="3131"/>
    <cellStyle name="Vírgula 3 4 6 6" xfId="3132"/>
    <cellStyle name="Vírgula 3 5 2 2 6" xfId="3133"/>
    <cellStyle name="Vírgula 3 5 2 3 6" xfId="3134"/>
    <cellStyle name="Vírgula 3 5 2 4 6" xfId="3135"/>
    <cellStyle name="Vírgula 3 5 3 2 6" xfId="3136"/>
    <cellStyle name="Vírgula 3 5 3 3 6" xfId="3137"/>
    <cellStyle name="Vírgula 3 5 4 6" xfId="3138"/>
    <cellStyle name="Vírgula 3 5 5 6" xfId="3139"/>
    <cellStyle name="Vírgula 3 5 6 6" xfId="3140"/>
    <cellStyle name="Vírgula 3 6 2 6" xfId="3141"/>
    <cellStyle name="Vírgula 3 6 3 6" xfId="3142"/>
    <cellStyle name="Vírgula 3 6 4 6" xfId="3143"/>
    <cellStyle name="Vírgula 3 7 3 6" xfId="3144"/>
    <cellStyle name="Vírgula 3 7 4 6" xfId="3145"/>
    <cellStyle name="Vírgula 3 8 2 2 3 6" xfId="3146"/>
    <cellStyle name="Vírgula 3 8 2 3 6" xfId="3147"/>
    <cellStyle name="Vírgula 3 8 2 4 6" xfId="3148"/>
    <cellStyle name="Vírgula 3 8 3 6" xfId="3149"/>
    <cellStyle name="Vírgula 3 8 4 6" xfId="3150"/>
    <cellStyle name="Vírgula 3 9 2 6" xfId="3151"/>
    <cellStyle name="Vírgula 3 9 3 6" xfId="3152"/>
    <cellStyle name="Normal 40" xfId="3153"/>
    <cellStyle name="Vírgula 7" xfId="3154"/>
    <cellStyle name="Moeda 10" xfId="3155"/>
    <cellStyle name="Vírgula 8" xfId="3156"/>
    <cellStyle name="Moeda 11" xfId="3157"/>
    <cellStyle name="Vírgula 3 18" xfId="3158"/>
    <cellStyle name="Moeda 2 7" xfId="3159"/>
    <cellStyle name="Vírgula 3 4 12" xfId="3160"/>
    <cellStyle name="Vírgula 3 2 13" xfId="3161"/>
    <cellStyle name="Vírgula 3 3 13" xfId="3162"/>
    <cellStyle name="Moeda 3 7" xfId="3163"/>
    <cellStyle name="Vírgula 3 5 12" xfId="3164"/>
    <cellStyle name="Vírgula 3 2 2 12" xfId="3165"/>
    <cellStyle name="Vírgula 3 3 2 12" xfId="3166"/>
    <cellStyle name="Vírgula 3 6 10" xfId="3167"/>
    <cellStyle name="Vírgula 3 4 2 10" xfId="3168"/>
    <cellStyle name="Vírgula 3 2 3 10" xfId="3169"/>
    <cellStyle name="Vírgula 3 3 3 10" xfId="3170"/>
    <cellStyle name="Vírgula 3 5 2 10" xfId="3171"/>
    <cellStyle name="Vírgula 3 2 2 2 10" xfId="3172"/>
    <cellStyle name="Vírgula 3 3 2 2 10" xfId="3173"/>
    <cellStyle name="Vírgula 3 7 10" xfId="3174"/>
    <cellStyle name="Vírgula 3 4 3 9" xfId="3175"/>
    <cellStyle name="Vírgula 3 2 4 10" xfId="3176"/>
    <cellStyle name="Vírgula 3 3 4 10" xfId="3177"/>
    <cellStyle name="Vírgula 3 5 3 9" xfId="3178"/>
    <cellStyle name="Vírgula 3 2 2 3 9" xfId="3179"/>
    <cellStyle name="Vírgula 3 3 2 3 9" xfId="3180"/>
    <cellStyle name="Vírgula 3 8 10" xfId="3181"/>
    <cellStyle name="Vírgula 3 9 9" xfId="3182"/>
    <cellStyle name="Vírgula 3 8 2 10" xfId="3183"/>
    <cellStyle name="Vírgula 3 8 2 2 9" xfId="3184"/>
    <cellStyle name="Vírgula 3 8 2 2 2 7" xfId="3185"/>
    <cellStyle name="Moeda 4 7" xfId="3186"/>
    <cellStyle name="Vírgula 3 10 7" xfId="3187"/>
    <cellStyle name="Vírgula 3 11 7" xfId="3188"/>
    <cellStyle name="Vírgula 3 12 7" xfId="3189"/>
    <cellStyle name="Vírgula 3 2 2 2 2 7" xfId="3190"/>
    <cellStyle name="Vírgula 3 2 2 2 3 7" xfId="3191"/>
    <cellStyle name="Vírgula 3 2 2 2 4 7" xfId="3192"/>
    <cellStyle name="Vírgula 3 2 2 3 2 7" xfId="3193"/>
    <cellStyle name="Vírgula 3 2 2 3 3 7" xfId="3194"/>
    <cellStyle name="Vírgula 3 2 2 4 7" xfId="3195"/>
    <cellStyle name="Vírgula 3 2 2 5 7" xfId="3196"/>
    <cellStyle name="Vírgula 3 2 2 6 7" xfId="3197"/>
    <cellStyle name="Vírgula 3 2 3 2 7" xfId="3198"/>
    <cellStyle name="Vírgula 3 2 3 3 7" xfId="3199"/>
    <cellStyle name="Vírgula 3 2 3 4 7" xfId="3200"/>
    <cellStyle name="Vírgula 3 2 4 2 7" xfId="3201"/>
    <cellStyle name="Vírgula 3 2 4 3 7" xfId="3202"/>
    <cellStyle name="Vírgula 3 2 4 4 7" xfId="3203"/>
    <cellStyle name="Vírgula 3 2 5 7" xfId="3204"/>
    <cellStyle name="Vírgula 3 2 6 7" xfId="3205"/>
    <cellStyle name="Vírgula 3 2 7 7" xfId="3206"/>
    <cellStyle name="Vírgula 3 3 2 2 2 7" xfId="3207"/>
    <cellStyle name="Vírgula 3 3 2 2 3 7" xfId="3208"/>
    <cellStyle name="Vírgula 3 3 2 2 4 7" xfId="3209"/>
    <cellStyle name="Vírgula 3 3 2 3 2 7" xfId="3210"/>
    <cellStyle name="Vírgula 3 3 2 3 3 7" xfId="3211"/>
    <cellStyle name="Vírgula 3 3 2 4 7" xfId="3212"/>
    <cellStyle name="Vírgula 3 3 2 5 7" xfId="3213"/>
    <cellStyle name="Vírgula 3 3 2 6 7" xfId="3214"/>
    <cellStyle name="Vírgula 3 3 3 2 7" xfId="3215"/>
    <cellStyle name="Vírgula 3 3 3 3 7" xfId="3216"/>
    <cellStyle name="Vírgula 3 3 3 4 7" xfId="3217"/>
    <cellStyle name="Vírgula 3 3 4 2 7" xfId="3218"/>
    <cellStyle name="Vírgula 3 3 4 3 7" xfId="3219"/>
    <cellStyle name="Vírgula 3 3 4 4 7" xfId="3220"/>
    <cellStyle name="Vírgula 3 3 5 7" xfId="3221"/>
    <cellStyle name="Vírgula 3 3 6 7" xfId="3222"/>
    <cellStyle name="Vírgula 3 3 7 7" xfId="3223"/>
    <cellStyle name="Vírgula 3 4 2 2 7" xfId="3224"/>
    <cellStyle name="Vírgula 3 4 2 3 7" xfId="3225"/>
    <cellStyle name="Vírgula 3 4 2 4 7" xfId="3226"/>
    <cellStyle name="Vírgula 3 4 3 2 7" xfId="3227"/>
    <cellStyle name="Vírgula 3 4 3 3 7" xfId="3228"/>
    <cellStyle name="Vírgula 3 4 4 7" xfId="3229"/>
    <cellStyle name="Vírgula 3 4 5 7" xfId="3230"/>
    <cellStyle name="Vírgula 3 4 6 7" xfId="3231"/>
    <cellStyle name="Vírgula 3 5 2 2 7" xfId="3232"/>
    <cellStyle name="Vírgula 3 5 2 3 7" xfId="3233"/>
    <cellStyle name="Vírgula 3 5 2 4 7" xfId="3234"/>
    <cellStyle name="Vírgula 3 5 3 2 7" xfId="3235"/>
    <cellStyle name="Vírgula 3 5 3 3 7" xfId="3236"/>
    <cellStyle name="Vírgula 3 5 4 7" xfId="3237"/>
    <cellStyle name="Vírgula 3 5 5 7" xfId="3238"/>
    <cellStyle name="Vírgula 3 5 6 7" xfId="3239"/>
    <cellStyle name="Vírgula 3 6 2 7" xfId="3240"/>
    <cellStyle name="Vírgula 3 6 3 7" xfId="3241"/>
    <cellStyle name="Vírgula 3 6 4 7" xfId="3242"/>
    <cellStyle name="Vírgula 3 7 3 7" xfId="3243"/>
    <cellStyle name="Vírgula 3 7 4 7" xfId="3244"/>
    <cellStyle name="Vírgula 3 8 2 2 3 7" xfId="3245"/>
    <cellStyle name="Vírgula 3 8 2 3 7" xfId="3246"/>
    <cellStyle name="Vírgula 3 8 2 4 7" xfId="3247"/>
    <cellStyle name="Vírgula 3 8 3 7" xfId="3248"/>
    <cellStyle name="Vírgula 3 8 4 7" xfId="3249"/>
    <cellStyle name="Vírgula 3 9 2 7" xfId="3250"/>
    <cellStyle name="Vírgula 3 9 3 7" xfId="3251"/>
    <cellStyle name="Vírgula 3 7 2 3 3" xfId="3252"/>
    <cellStyle name="Vírgula 2 2 3 2" xfId="3253"/>
    <cellStyle name="Vírgula 6 2" xfId="3254"/>
    <cellStyle name="Moeda 5 2" xfId="3255"/>
    <cellStyle name="Vírgula 3 13 2" xfId="3256"/>
    <cellStyle name="Moeda 2 2 2" xfId="3257"/>
    <cellStyle name="Vírgula 2 6 2" xfId="3258"/>
    <cellStyle name="Vírgula 3 4 7 2" xfId="3259"/>
    <cellStyle name="Vírgula 2 3 2 2" xfId="3260"/>
    <cellStyle name="Vírgula 2 4 2 2" xfId="3261"/>
    <cellStyle name="Vírgula 3 2 8 2" xfId="3262"/>
    <cellStyle name="Vírgula 3 3 8 2" xfId="3263"/>
    <cellStyle name="Moeda 3 2 2" xfId="3264"/>
    <cellStyle name="Vírgula 3 5 7 2" xfId="3265"/>
    <cellStyle name="Vírgula 3 2 2 7 2" xfId="3266"/>
    <cellStyle name="Vírgula 3 3 2 7 2" xfId="3267"/>
    <cellStyle name="Vírgula 3 6 5 2" xfId="3268"/>
    <cellStyle name="Vírgula 3 4 2 5 2" xfId="3269"/>
    <cellStyle name="Vírgula 3 2 3 5 2" xfId="3270"/>
    <cellStyle name="Vírgula 3 3 3 5 2" xfId="3271"/>
    <cellStyle name="Vírgula 3 5 2 5 2" xfId="3272"/>
    <cellStyle name="Vírgula 3 2 2 2 5 2" xfId="3273"/>
    <cellStyle name="Vírgula 3 3 2 2 5 2" xfId="3274"/>
    <cellStyle name="Vírgula 3 7 5 2" xfId="3275"/>
    <cellStyle name="Vírgula 3 4 3 4 2" xfId="3276"/>
    <cellStyle name="Vírgula 3 2 4 5 2" xfId="3277"/>
    <cellStyle name="Vírgula 3 3 4 5 2" xfId="3278"/>
    <cellStyle name="Vírgula 3 5 3 4 2" xfId="3279"/>
    <cellStyle name="Vírgula 3 2 2 3 4 2" xfId="3280"/>
    <cellStyle name="Vírgula 3 3 2 3 4 2" xfId="3281"/>
    <cellStyle name="Vírgula 3 8 5 2" xfId="3282"/>
    <cellStyle name="Vírgula 3 9 4 2" xfId="3283"/>
    <cellStyle name="Vírgula 3 8 2 5 2" xfId="3284"/>
    <cellStyle name="Vírgula 3 8 2 2 4 2" xfId="3285"/>
    <cellStyle name="Vírgula 3 8 2 2 2 2 2" xfId="3286"/>
    <cellStyle name="Moeda 4 2 2" xfId="3287"/>
    <cellStyle name="Separador de milhares 10 2 2" xfId="3288"/>
    <cellStyle name="Separador de milhares 2 2 2 2" xfId="3289"/>
    <cellStyle name="Separador de milhares 3 2 2 2" xfId="3290"/>
    <cellStyle name="Separador de milhares 4 2 2" xfId="3291"/>
    <cellStyle name="Vírgula 2 2 2 2 2" xfId="3292"/>
    <cellStyle name="Vírgula 2 5 2 2" xfId="3293"/>
    <cellStyle name="Vírgula 3 10 2 2" xfId="3294"/>
    <cellStyle name="Vírgula 3 11 2 2" xfId="3295"/>
    <cellStyle name="Vírgula 3 12 2 2" xfId="3296"/>
    <cellStyle name="Vírgula 3 2 2 2 2 2 2" xfId="3297"/>
    <cellStyle name="Vírgula 3 2 2 2 3 2 2" xfId="3298"/>
    <cellStyle name="Vírgula 3 2 2 2 4 2 2" xfId="3299"/>
    <cellStyle name="Vírgula 3 2 2 3 2 2 2" xfId="3300"/>
    <cellStyle name="Vírgula 3 2 2 3 3 2 2" xfId="3301"/>
    <cellStyle name="Vírgula 3 2 2 4 2 2" xfId="3302"/>
    <cellStyle name="Vírgula 3 2 2 5 2 2" xfId="3303"/>
    <cellStyle name="Vírgula 3 2 2 6 2 2" xfId="3304"/>
    <cellStyle name="Vírgula 3 2 3 2 2 2" xfId="3305"/>
    <cellStyle name="Vírgula 3 2 3 3 2 2" xfId="3306"/>
    <cellStyle name="Vírgula 3 2 3 4 2 2" xfId="3307"/>
    <cellStyle name="Vírgula 3 2 4 2 2 2" xfId="3308"/>
    <cellStyle name="Vírgula 3 2 4 3 2 2" xfId="3309"/>
    <cellStyle name="Vírgula 3 2 4 4 2 2" xfId="3310"/>
    <cellStyle name="Vírgula 3 2 5 2 2" xfId="3311"/>
    <cellStyle name="Vírgula 3 2 6 2 2" xfId="3312"/>
    <cellStyle name="Vírgula 3 2 7 2 2" xfId="3313"/>
    <cellStyle name="Vírgula 3 3 2 2 2 2 2" xfId="3314"/>
    <cellStyle name="Vírgula 3 3 2 2 3 2 2" xfId="3315"/>
    <cellStyle name="Vírgula 3 3 2 2 4 2 2" xfId="3316"/>
    <cellStyle name="Vírgula 3 3 2 3 2 2 2" xfId="3317"/>
    <cellStyle name="Vírgula 3 3 2 3 3 2 2" xfId="3318"/>
    <cellStyle name="Vírgula 3 3 2 4 2 2" xfId="3319"/>
    <cellStyle name="Vírgula 3 3 2 5 2 2" xfId="3320"/>
    <cellStyle name="Vírgula 3 3 2 6 2 2" xfId="3321"/>
    <cellStyle name="Vírgula 3 3 3 2 2 2" xfId="3322"/>
    <cellStyle name="Vírgula 3 3 3 3 2 2" xfId="3323"/>
    <cellStyle name="Vírgula 3 3 3 4 2 2" xfId="3324"/>
    <cellStyle name="Vírgula 3 3 4 2 2 2" xfId="3325"/>
    <cellStyle name="Vírgula 3 3 4 3 2 2" xfId="3326"/>
    <cellStyle name="Vírgula 3 3 4 4 2 2" xfId="3327"/>
    <cellStyle name="Vírgula 3 3 5 2 2" xfId="3328"/>
    <cellStyle name="Vírgula 3 3 6 2 2" xfId="3329"/>
    <cellStyle name="Vírgula 3 3 7 2 2" xfId="3330"/>
    <cellStyle name="Vírgula 3 4 2 2 2 2" xfId="3331"/>
    <cellStyle name="Vírgula 3 4 2 3 2 2" xfId="3332"/>
    <cellStyle name="Vírgula 3 4 2 4 2 2" xfId="3333"/>
    <cellStyle name="Vírgula 3 4 3 2 2 2" xfId="3334"/>
    <cellStyle name="Vírgula 3 4 3 3 2 2" xfId="3335"/>
    <cellStyle name="Vírgula 3 4 4 2 2" xfId="3336"/>
    <cellStyle name="Vírgula 3 4 5 2 2" xfId="3337"/>
    <cellStyle name="Vírgula 3 4 6 2 2" xfId="3338"/>
    <cellStyle name="Vírgula 3 5 2 2 2 2" xfId="3339"/>
    <cellStyle name="Vírgula 3 5 2 3 2 2" xfId="3340"/>
    <cellStyle name="Vírgula 3 5 2 4 2 2" xfId="3341"/>
    <cellStyle name="Vírgula 3 5 3 2 2 2" xfId="3342"/>
    <cellStyle name="Vírgula 3 5 3 3 2 2" xfId="3343"/>
    <cellStyle name="Vírgula 3 5 4 2 2" xfId="3344"/>
    <cellStyle name="Vírgula 3 5 5 2 2" xfId="3345"/>
    <cellStyle name="Vírgula 3 5 6 2 2" xfId="3346"/>
    <cellStyle name="Vírgula 3 6 2 2 2" xfId="3347"/>
    <cellStyle name="Vírgula 3 6 3 2 2" xfId="3348"/>
    <cellStyle name="Vírgula 3 6 4 2 2" xfId="3349"/>
    <cellStyle name="Vírgula 3 7 3 2 2" xfId="3350"/>
    <cellStyle name="Vírgula 3 7 4 2 2" xfId="3351"/>
    <cellStyle name="Vírgula 3 8 2 2 3 2 2" xfId="3352"/>
    <cellStyle name="Vírgula 3 8 2 3 2 2" xfId="3353"/>
    <cellStyle name="Vírgula 3 8 2 4 2 2" xfId="3354"/>
    <cellStyle name="Vírgula 3 8 3 2 2" xfId="3355"/>
    <cellStyle name="Vírgula 3 8 4 2 2" xfId="3356"/>
    <cellStyle name="Vírgula 3 9 2 2 2" xfId="3357"/>
    <cellStyle name="Vírgula 3 9 3 2 2" xfId="3358"/>
    <cellStyle name="Vírgula 5 2 2" xfId="3359"/>
    <cellStyle name="Vírgula 3 7 2 3 2 2" xfId="3360"/>
    <cellStyle name="Normal 12 2" xfId="3361"/>
    <cellStyle name="Moeda 6 2" xfId="3362"/>
    <cellStyle name="Vírgula 3 14 2" xfId="3363"/>
    <cellStyle name="Moeda 2 3 2" xfId="3364"/>
    <cellStyle name="Vírgula 3 4 8 2" xfId="3365"/>
    <cellStyle name="Vírgula 3 2 9 2" xfId="3366"/>
    <cellStyle name="Vírgula 3 3 9 2" xfId="3367"/>
    <cellStyle name="Moeda 3 3 2" xfId="3368"/>
    <cellStyle name="Vírgula 3 5 8 2" xfId="3369"/>
    <cellStyle name="Vírgula 3 2 2 8 2" xfId="3370"/>
    <cellStyle name="Vírgula 3 3 2 8 2" xfId="3371"/>
    <cellStyle name="Vírgula 3 2 2 2 6 2" xfId="3372"/>
    <cellStyle name="Vírgula 3 2 2 3 5 2" xfId="3373"/>
    <cellStyle name="Vírgula 3 2 3 6 2" xfId="3374"/>
    <cellStyle name="Vírgula 3 2 4 6 2" xfId="3375"/>
    <cellStyle name="Vírgula 3 3 2 2 6 2" xfId="3376"/>
    <cellStyle name="Vírgula 3 3 2 3 5 2" xfId="3377"/>
    <cellStyle name="Vírgula 3 3 3 6 2" xfId="3378"/>
    <cellStyle name="Vírgula 3 3 4 6 2" xfId="3379"/>
    <cellStyle name="Vírgula 3 4 2 6 2" xfId="3380"/>
    <cellStyle name="Vírgula 3 4 3 5 2" xfId="3381"/>
    <cellStyle name="Vírgula 3 5 2 6 2" xfId="3382"/>
    <cellStyle name="Vírgula 3 5 3 5 2" xfId="3383"/>
    <cellStyle name="Vírgula 3 6 6 2" xfId="3384"/>
    <cellStyle name="Vírgula 3 7 6 2" xfId="3385"/>
    <cellStyle name="Vírgula 3 8 6 2" xfId="3386"/>
    <cellStyle name="Vírgula 3 8 2 6 2" xfId="3387"/>
    <cellStyle name="Vírgula 3 8 2 2 5 2" xfId="3388"/>
    <cellStyle name="Vírgula 3 8 2 2 2 3 2" xfId="3389"/>
    <cellStyle name="Vírgula 3 9 5 2" xfId="3390"/>
    <cellStyle name="Moeda 4 3 2" xfId="3391"/>
    <cellStyle name="Vírgula 3 10 3 2" xfId="3392"/>
    <cellStyle name="Vírgula 3 11 3 2" xfId="3393"/>
    <cellStyle name="Vírgula 3 12 3 2" xfId="3394"/>
    <cellStyle name="Vírgula 3 2 2 2 2 3 2" xfId="3395"/>
    <cellStyle name="Vírgula 3 2 2 2 3 3 2" xfId="3396"/>
    <cellStyle name="Vírgula 3 2 2 2 4 3 2" xfId="3397"/>
    <cellStyle name="Vírgula 3 2 2 3 2 3 2" xfId="3398"/>
    <cellStyle name="Vírgula 3 2 2 3 3 3 2" xfId="3399"/>
    <cellStyle name="Vírgula 3 2 2 4 3 2" xfId="3400"/>
    <cellStyle name="Vírgula 3 2 2 5 3 2" xfId="3401"/>
    <cellStyle name="Vírgula 3 2 2 6 3 2" xfId="3402"/>
    <cellStyle name="Vírgula 3 2 3 2 3 2" xfId="3403"/>
    <cellStyle name="Vírgula 3 2 3 3 3 2" xfId="3404"/>
    <cellStyle name="Vírgula 3 2 3 4 3 2" xfId="3405"/>
    <cellStyle name="Vírgula 3 2 4 2 3 2" xfId="3406"/>
    <cellStyle name="Vírgula 3 2 4 3 3 2" xfId="3407"/>
    <cellStyle name="Vírgula 3 2 4 4 3 2" xfId="3408"/>
    <cellStyle name="Vírgula 3 2 5 3 2" xfId="3409"/>
    <cellStyle name="Vírgula 3 2 6 3 2" xfId="3410"/>
    <cellStyle name="Vírgula 3 2 7 3 2" xfId="3411"/>
    <cellStyle name="Vírgula 3 3 2 2 2 3 2" xfId="3412"/>
    <cellStyle name="Vírgula 3 3 2 2 3 3 2" xfId="3413"/>
    <cellStyle name="Vírgula 3 3 2 2 4 3 2" xfId="3414"/>
    <cellStyle name="Vírgula 3 3 2 3 2 3 2" xfId="3415"/>
    <cellStyle name="Vírgula 3 3 2 3 3 3 2" xfId="3416"/>
    <cellStyle name="Vírgula 3 3 2 4 3 2" xfId="3417"/>
    <cellStyle name="Vírgula 3 3 2 5 3 2" xfId="3418"/>
    <cellStyle name="Vírgula 3 3 2 6 3 2" xfId="3419"/>
    <cellStyle name="Vírgula 3 3 3 2 3 2" xfId="3420"/>
    <cellStyle name="Vírgula 3 3 3 3 3 2" xfId="3421"/>
    <cellStyle name="Vírgula 3 3 3 4 3 2" xfId="3422"/>
    <cellStyle name="Vírgula 3 3 4 2 3 2" xfId="3423"/>
    <cellStyle name="Vírgula 3 3 4 3 3 2" xfId="3424"/>
    <cellStyle name="Vírgula 3 3 4 4 3 2" xfId="3425"/>
    <cellStyle name="Vírgula 3 3 5 3 2" xfId="3426"/>
    <cellStyle name="Vírgula 3 3 6 3 2" xfId="3427"/>
    <cellStyle name="Vírgula 3 3 7 3 2" xfId="3428"/>
    <cellStyle name="Vírgula 3 4 2 2 3 2" xfId="3429"/>
    <cellStyle name="Vírgula 3 4 2 3 3 2" xfId="3430"/>
    <cellStyle name="Vírgula 3 4 2 4 3 2" xfId="3431"/>
    <cellStyle name="Vírgula 3 4 3 2 3 2" xfId="3432"/>
    <cellStyle name="Vírgula 3 4 3 3 3 2" xfId="3433"/>
    <cellStyle name="Vírgula 3 4 4 3 2" xfId="3434"/>
    <cellStyle name="Vírgula 3 4 5 3 2" xfId="3435"/>
    <cellStyle name="Vírgula 3 4 6 3 2" xfId="3436"/>
    <cellStyle name="Vírgula 3 5 2 2 3 2" xfId="3437"/>
    <cellStyle name="Vírgula 3 5 2 3 3 2" xfId="3438"/>
    <cellStyle name="Vírgula 3 5 2 4 3 2" xfId="3439"/>
    <cellStyle name="Vírgula 3 5 3 2 3 2" xfId="3440"/>
    <cellStyle name="Vírgula 3 5 3 3 3 2" xfId="3441"/>
    <cellStyle name="Vírgula 3 5 4 3 2" xfId="3442"/>
    <cellStyle name="Vírgula 3 5 5 3 2" xfId="3443"/>
    <cellStyle name="Vírgula 3 5 6 3 2" xfId="3444"/>
    <cellStyle name="Vírgula 3 6 2 3 2" xfId="3445"/>
    <cellStyle name="Vírgula 3 6 3 3 2" xfId="3446"/>
    <cellStyle name="Vírgula 3 6 4 3 2" xfId="3447"/>
    <cellStyle name="Vírgula 3 7 3 3 2" xfId="3448"/>
    <cellStyle name="Vírgula 3 7 4 3 2" xfId="3449"/>
    <cellStyle name="Vírgula 3 8 2 2 3 3 2" xfId="3450"/>
    <cellStyle name="Vírgula 3 8 2 3 3 2" xfId="3451"/>
    <cellStyle name="Vírgula 3 8 2 4 3 2" xfId="3452"/>
    <cellStyle name="Vírgula 3 8 3 3 2" xfId="3453"/>
    <cellStyle name="Vírgula 3 8 4 3 2" xfId="3454"/>
    <cellStyle name="Vírgula 3 9 2 3 2" xfId="3455"/>
    <cellStyle name="Vírgula 3 9 3 3 2" xfId="3456"/>
    <cellStyle name="Moeda 7 2" xfId="3457"/>
    <cellStyle name="Vírgula 3 15 2" xfId="3458"/>
    <cellStyle name="Moeda 2 4 2" xfId="3459"/>
    <cellStyle name="Vírgula 3 4 9 2" xfId="3460"/>
    <cellStyle name="Vírgula 3 2 10 2" xfId="3461"/>
    <cellStyle name="Vírgula 3 3 10 2" xfId="3462"/>
    <cellStyle name="Moeda 3 4 2" xfId="3463"/>
    <cellStyle name="Vírgula 3 5 9 2" xfId="3464"/>
    <cellStyle name="Vírgula 3 2 2 9 2" xfId="3465"/>
    <cellStyle name="Vírgula 3 3 2 9 2" xfId="3466"/>
    <cellStyle name="Vírgula 3 2 2 2 7 2" xfId="3467"/>
    <cellStyle name="Vírgula 3 2 2 3 6 2" xfId="3468"/>
    <cellStyle name="Vírgula 3 2 3 7 2" xfId="3469"/>
    <cellStyle name="Vírgula 3 2 4 7 2" xfId="3470"/>
    <cellStyle name="Vírgula 3 3 2 2 7 2" xfId="3471"/>
    <cellStyle name="Vírgula 3 3 2 3 6 2" xfId="3472"/>
    <cellStyle name="Vírgula 3 3 3 7 2" xfId="3473"/>
    <cellStyle name="Vírgula 3 3 4 7 2" xfId="3474"/>
    <cellStyle name="Vírgula 3 4 2 7 2" xfId="3475"/>
    <cellStyle name="Vírgula 3 4 3 6 2" xfId="3476"/>
    <cellStyle name="Vírgula 3 5 2 7 2" xfId="3477"/>
    <cellStyle name="Vírgula 3 5 3 6 2" xfId="3478"/>
    <cellStyle name="Vírgula 3 6 7 2" xfId="3479"/>
    <cellStyle name="Vírgula 3 7 7 2" xfId="3480"/>
    <cellStyle name="Vírgula 3 8 7 2" xfId="3481"/>
    <cellStyle name="Vírgula 3 8 2 7 2" xfId="3482"/>
    <cellStyle name="Vírgula 3 8 2 2 6 2" xfId="3483"/>
    <cellStyle name="Vírgula 3 8 2 2 2 4 2" xfId="3484"/>
    <cellStyle name="Vírgula 3 9 6 2" xfId="3485"/>
    <cellStyle name="Moeda 4 4 2" xfId="3486"/>
    <cellStyle name="Vírgula 3 10 4 2" xfId="3487"/>
    <cellStyle name="Vírgula 3 11 4 2" xfId="3488"/>
    <cellStyle name="Vírgula 3 12 4 2" xfId="3489"/>
    <cellStyle name="Vírgula 3 2 2 2 2 4 2" xfId="3490"/>
    <cellStyle name="Vírgula 3 2 2 2 3 4 2" xfId="3491"/>
    <cellStyle name="Vírgula 3 2 2 2 4 4 2" xfId="3492"/>
    <cellStyle name="Vírgula 3 2 2 3 2 4 2" xfId="3493"/>
    <cellStyle name="Vírgula 3 2 2 3 3 4 2" xfId="3494"/>
    <cellStyle name="Vírgula 3 2 2 4 4 2" xfId="3495"/>
    <cellStyle name="Vírgula 3 2 2 5 4 2" xfId="3496"/>
    <cellStyle name="Vírgula 3 2 2 6 4 2" xfId="3497"/>
    <cellStyle name="Vírgula 3 2 3 2 4 2" xfId="3498"/>
    <cellStyle name="Vírgula 3 2 3 3 4 2" xfId="3499"/>
    <cellStyle name="Vírgula 3 2 3 4 4 2" xfId="3500"/>
    <cellStyle name="Vírgula 3 2 4 2 4 2" xfId="3501"/>
    <cellStyle name="Vírgula 3 2 4 3 4 2" xfId="3502"/>
    <cellStyle name="Vírgula 3 2 4 4 4 2" xfId="3503"/>
    <cellStyle name="Vírgula 3 2 5 4 2" xfId="3504"/>
    <cellStyle name="Vírgula 3 2 6 4 2" xfId="3505"/>
    <cellStyle name="Vírgula 3 2 7 4 2" xfId="3506"/>
    <cellStyle name="Vírgula 3 3 2 2 2 4 2" xfId="3507"/>
    <cellStyle name="Vírgula 3 3 2 2 3 4 2" xfId="3508"/>
    <cellStyle name="Vírgula 3 3 2 2 4 4 2" xfId="3509"/>
    <cellStyle name="Vírgula 3 3 2 3 2 4 2" xfId="3510"/>
    <cellStyle name="Vírgula 3 3 2 3 3 4 2" xfId="3511"/>
    <cellStyle name="Vírgula 3 3 2 4 4 2" xfId="3512"/>
    <cellStyle name="Vírgula 3 3 2 5 4 2" xfId="3513"/>
    <cellStyle name="Vírgula 3 3 2 6 4 2" xfId="3514"/>
    <cellStyle name="Vírgula 3 3 3 2 4 2" xfId="3515"/>
    <cellStyle name="Vírgula 3 3 3 3 4 2" xfId="3516"/>
    <cellStyle name="Vírgula 3 3 3 4 4 2" xfId="3517"/>
    <cellStyle name="Vírgula 3 3 4 2 4 2" xfId="3518"/>
    <cellStyle name="Vírgula 3 3 4 3 4 2" xfId="3519"/>
    <cellStyle name="Vírgula 3 3 4 4 4 2" xfId="3520"/>
    <cellStyle name="Vírgula 3 3 5 4 2" xfId="3521"/>
    <cellStyle name="Vírgula 3 3 6 4 2" xfId="3522"/>
    <cellStyle name="Vírgula 3 3 7 4 2" xfId="3523"/>
    <cellStyle name="Vírgula 3 4 2 2 4 2" xfId="3524"/>
    <cellStyle name="Vírgula 3 4 2 3 4 2" xfId="3525"/>
    <cellStyle name="Vírgula 3 4 2 4 4 2" xfId="3526"/>
    <cellStyle name="Vírgula 3 4 3 2 4 2" xfId="3527"/>
    <cellStyle name="Vírgula 3 4 3 3 4 2" xfId="3528"/>
    <cellStyle name="Vírgula 3 4 4 4 2" xfId="3529"/>
    <cellStyle name="Vírgula 3 4 5 4 2" xfId="3530"/>
    <cellStyle name="Vírgula 3 4 6 4 2" xfId="3531"/>
    <cellStyle name="Vírgula 3 5 2 2 4 2" xfId="3532"/>
    <cellStyle name="Vírgula 3 5 2 3 4 2" xfId="3533"/>
    <cellStyle name="Vírgula 3 5 2 4 4 2" xfId="3534"/>
    <cellStyle name="Vírgula 3 5 3 2 4 2" xfId="3535"/>
    <cellStyle name="Vírgula 3 5 3 3 4 2" xfId="3536"/>
    <cellStyle name="Vírgula 3 5 4 4 2" xfId="3537"/>
    <cellStyle name="Vírgula 3 5 5 4 2" xfId="3538"/>
    <cellStyle name="Vírgula 3 5 6 4 2" xfId="3539"/>
    <cellStyle name="Vírgula 3 6 2 4 2" xfId="3540"/>
    <cellStyle name="Vírgula 3 6 3 4 2" xfId="3541"/>
    <cellStyle name="Vírgula 3 6 4 4 2" xfId="3542"/>
    <cellStyle name="Vírgula 3 7 3 4 2" xfId="3543"/>
    <cellStyle name="Vírgula 3 7 4 4 2" xfId="3544"/>
    <cellStyle name="Vírgula 3 8 2 2 3 4 2" xfId="3545"/>
    <cellStyle name="Vírgula 3 8 2 3 4 2" xfId="3546"/>
    <cellStyle name="Vírgula 3 8 2 4 4 2" xfId="3547"/>
    <cellStyle name="Vírgula 3 8 3 4 2" xfId="3548"/>
    <cellStyle name="Vírgula 3 8 4 4 2" xfId="3549"/>
    <cellStyle name="Vírgula 3 9 2 4 2" xfId="3550"/>
    <cellStyle name="Vírgula 3 9 3 4 2" xfId="3551"/>
    <cellStyle name="Moeda 8 2" xfId="3552"/>
    <cellStyle name="Vírgula 3 16 2" xfId="3553"/>
    <cellStyle name="Moeda 2 5 2" xfId="3554"/>
    <cellStyle name="Vírgula 3 4 10 2" xfId="3555"/>
    <cellStyle name="Vírgula 3 2 11 2" xfId="3556"/>
    <cellStyle name="Vírgula 3 3 11 2" xfId="3557"/>
    <cellStyle name="Moeda 3 5 2" xfId="3558"/>
    <cellStyle name="Vírgula 3 5 10 2" xfId="3559"/>
    <cellStyle name="Vírgula 3 2 2 10 2" xfId="3560"/>
    <cellStyle name="Vírgula 3 3 2 10 2" xfId="3561"/>
    <cellStyle name="Vírgula 3 2 2 2 8 2" xfId="3562"/>
    <cellStyle name="Vírgula 3 2 2 3 7 2" xfId="3563"/>
    <cellStyle name="Vírgula 3 2 3 8 2" xfId="3564"/>
    <cellStyle name="Vírgula 3 2 4 8 2" xfId="3565"/>
    <cellStyle name="Vírgula 3 3 2 2 8 2" xfId="3566"/>
    <cellStyle name="Vírgula 3 3 2 3 7 2" xfId="3567"/>
    <cellStyle name="Vírgula 3 3 3 8 2" xfId="3568"/>
    <cellStyle name="Vírgula 3 3 4 8 2" xfId="3569"/>
    <cellStyle name="Vírgula 3 4 2 8 2" xfId="3570"/>
    <cellStyle name="Vírgula 3 4 3 7 2" xfId="3571"/>
    <cellStyle name="Vírgula 3 5 2 8 2" xfId="3572"/>
    <cellStyle name="Vírgula 3 5 3 7 2" xfId="3573"/>
    <cellStyle name="Vírgula 3 6 8 2" xfId="3574"/>
    <cellStyle name="Vírgula 3 7 8 2" xfId="3575"/>
    <cellStyle name="Vírgula 3 8 8 2" xfId="3576"/>
    <cellStyle name="Vírgula 3 8 2 8 2" xfId="3577"/>
    <cellStyle name="Vírgula 3 8 2 2 7 2" xfId="3578"/>
    <cellStyle name="Vírgula 3 8 2 2 2 5 2" xfId="3579"/>
    <cellStyle name="Vírgula 3 9 7 2" xfId="3580"/>
    <cellStyle name="Moeda 4 5 2" xfId="3581"/>
    <cellStyle name="Vírgula 3 10 5 2" xfId="3582"/>
    <cellStyle name="Vírgula 3 11 5 2" xfId="3583"/>
    <cellStyle name="Vírgula 3 12 5 2" xfId="3584"/>
    <cellStyle name="Vírgula 3 2 2 2 2 5 2" xfId="3585"/>
    <cellStyle name="Vírgula 3 2 2 2 3 5 2" xfId="3586"/>
    <cellStyle name="Vírgula 3 2 2 2 4 5 2" xfId="3587"/>
    <cellStyle name="Vírgula 3 2 2 3 2 5 2" xfId="3588"/>
    <cellStyle name="Vírgula 3 2 2 3 3 5 2" xfId="3589"/>
    <cellStyle name="Vírgula 3 2 2 4 5 2" xfId="3590"/>
    <cellStyle name="Vírgula 3 2 2 5 5 2" xfId="3591"/>
    <cellStyle name="Vírgula 3 2 2 6 5 2" xfId="3592"/>
    <cellStyle name="Vírgula 3 2 3 2 5 2" xfId="3593"/>
    <cellStyle name="Vírgula 3 2 3 3 5 2" xfId="3594"/>
    <cellStyle name="Vírgula 3 2 3 4 5 2" xfId="3595"/>
    <cellStyle name="Vírgula 3 2 4 2 5 2" xfId="3596"/>
    <cellStyle name="Vírgula 3 2 4 3 5 2" xfId="3597"/>
    <cellStyle name="Vírgula 3 2 4 4 5 2" xfId="3598"/>
    <cellStyle name="Vírgula 3 2 5 5 2" xfId="3599"/>
    <cellStyle name="Vírgula 3 2 6 5 2" xfId="3600"/>
    <cellStyle name="Vírgula 3 2 7 5 2" xfId="3601"/>
    <cellStyle name="Vírgula 3 3 2 2 2 5 2" xfId="3602"/>
    <cellStyle name="Vírgula 3 3 2 2 3 5 2" xfId="3603"/>
    <cellStyle name="Vírgula 3 3 2 2 4 5 2" xfId="3604"/>
    <cellStyle name="Vírgula 3 3 2 3 2 5 2" xfId="3605"/>
    <cellStyle name="Vírgula 3 3 2 3 3 5 2" xfId="3606"/>
    <cellStyle name="Vírgula 3 3 2 4 5 2" xfId="3607"/>
    <cellStyle name="Vírgula 3 3 2 5 5 2" xfId="3608"/>
    <cellStyle name="Vírgula 3 3 2 6 5 2" xfId="3609"/>
    <cellStyle name="Vírgula 3 3 3 2 5 2" xfId="3610"/>
    <cellStyle name="Vírgula 3 3 3 3 5 2" xfId="3611"/>
    <cellStyle name="Vírgula 3 3 3 4 5 2" xfId="3612"/>
    <cellStyle name="Vírgula 3 3 4 2 5 2" xfId="3613"/>
    <cellStyle name="Vírgula 3 3 4 3 5 2" xfId="3614"/>
    <cellStyle name="Vírgula 3 3 4 4 5 2" xfId="3615"/>
    <cellStyle name="Vírgula 3 3 5 5 2" xfId="3616"/>
    <cellStyle name="Vírgula 3 3 6 5 2" xfId="3617"/>
    <cellStyle name="Vírgula 3 3 7 5 2" xfId="3618"/>
    <cellStyle name="Vírgula 3 4 2 2 5 2" xfId="3619"/>
    <cellStyle name="Vírgula 3 4 2 3 5 2" xfId="3620"/>
    <cellStyle name="Vírgula 3 4 2 4 5 2" xfId="3621"/>
    <cellStyle name="Vírgula 3 4 3 2 5 2" xfId="3622"/>
    <cellStyle name="Vírgula 3 4 3 3 5 2" xfId="3623"/>
    <cellStyle name="Vírgula 3 4 4 5 2" xfId="3624"/>
    <cellStyle name="Vírgula 3 4 5 5 2" xfId="3625"/>
    <cellStyle name="Vírgula 3 4 6 5 2" xfId="3626"/>
    <cellStyle name="Vírgula 3 5 2 2 5 2" xfId="3627"/>
    <cellStyle name="Vírgula 3 5 2 3 5 2" xfId="3628"/>
    <cellStyle name="Vírgula 3 5 2 4 5 2" xfId="3629"/>
    <cellStyle name="Vírgula 3 5 3 2 5 2" xfId="3630"/>
    <cellStyle name="Vírgula 3 5 3 3 5 2" xfId="3631"/>
    <cellStyle name="Vírgula 3 5 4 5 2" xfId="3632"/>
    <cellStyle name="Vírgula 3 5 5 5 2" xfId="3633"/>
    <cellStyle name="Vírgula 3 5 6 5 2" xfId="3634"/>
    <cellStyle name="Vírgula 3 6 2 5 2" xfId="3635"/>
    <cellStyle name="Vírgula 3 6 3 5 2" xfId="3636"/>
    <cellStyle name="Vírgula 3 6 4 5 2" xfId="3637"/>
    <cellStyle name="Vírgula 3 7 3 5 2" xfId="3638"/>
    <cellStyle name="Vírgula 3 7 4 5 2" xfId="3639"/>
    <cellStyle name="Vírgula 3 8 2 2 3 5 2" xfId="3640"/>
    <cellStyle name="Vírgula 3 8 2 3 5 2" xfId="3641"/>
    <cellStyle name="Vírgula 3 8 2 4 5 2" xfId="3642"/>
    <cellStyle name="Vírgula 3 8 3 5 2" xfId="3643"/>
    <cellStyle name="Vírgula 3 8 4 5 2" xfId="3644"/>
    <cellStyle name="Vírgula 3 9 2 5 2" xfId="3645"/>
    <cellStyle name="Vírgula 3 9 3 5 2" xfId="3646"/>
    <cellStyle name="Moeda 9 2" xfId="3647"/>
    <cellStyle name="Vírgula 3 17 2" xfId="3648"/>
    <cellStyle name="Moeda 2 6 2" xfId="3649"/>
    <cellStyle name="Vírgula 3 4 11 2" xfId="3650"/>
    <cellStyle name="Vírgula 3 2 12 2" xfId="3651"/>
    <cellStyle name="Vírgula 3 3 12 2" xfId="3652"/>
    <cellStyle name="Moeda 3 6 2" xfId="3653"/>
    <cellStyle name="Vírgula 3 5 11 2" xfId="3654"/>
    <cellStyle name="Vírgula 3 2 2 11 2" xfId="3655"/>
    <cellStyle name="Vírgula 3 3 2 11 2" xfId="3656"/>
    <cellStyle name="Vírgula 3 2 2 2 9 2" xfId="3657"/>
    <cellStyle name="Vírgula 3 2 2 3 8 2" xfId="3658"/>
    <cellStyle name="Vírgula 3 2 3 9 2" xfId="3659"/>
    <cellStyle name="Vírgula 3 2 4 9 2" xfId="3660"/>
    <cellStyle name="Vírgula 3 3 2 2 9 2" xfId="3661"/>
    <cellStyle name="Vírgula 3 3 2 3 8 2" xfId="3662"/>
    <cellStyle name="Vírgula 3 3 3 9 2" xfId="3663"/>
    <cellStyle name="Vírgula 3 3 4 9 2" xfId="3664"/>
    <cellStyle name="Vírgula 3 4 2 9 2" xfId="3665"/>
    <cellStyle name="Vírgula 3 4 3 8 2" xfId="3666"/>
    <cellStyle name="Vírgula 3 5 2 9 2" xfId="3667"/>
    <cellStyle name="Vírgula 3 5 3 8 2" xfId="3668"/>
    <cellStyle name="Vírgula 3 6 9 2" xfId="3669"/>
    <cellStyle name="Vírgula 3 7 9 2" xfId="3670"/>
    <cellStyle name="Vírgula 3 8 9 2" xfId="3671"/>
    <cellStyle name="Vírgula 3 8 2 9 2" xfId="3672"/>
    <cellStyle name="Vírgula 3 8 2 2 8 2" xfId="3673"/>
    <cellStyle name="Vírgula 3 8 2 2 2 6 2" xfId="3674"/>
    <cellStyle name="Vírgula 3 9 8 2" xfId="3675"/>
    <cellStyle name="Moeda 4 6 2" xfId="3676"/>
    <cellStyle name="Vírgula 3 10 6 2" xfId="3677"/>
    <cellStyle name="Vírgula 3 11 6 2" xfId="3678"/>
    <cellStyle name="Vírgula 3 12 6 2" xfId="3679"/>
    <cellStyle name="Vírgula 3 2 2 2 2 6 2" xfId="3680"/>
    <cellStyle name="Vírgula 3 2 2 2 3 6 2" xfId="3681"/>
    <cellStyle name="Vírgula 3 2 2 2 4 6 2" xfId="3682"/>
    <cellStyle name="Vírgula 3 2 2 3 2 6 2" xfId="3683"/>
    <cellStyle name="Vírgula 3 2 2 3 3 6 2" xfId="3684"/>
    <cellStyle name="Vírgula 3 2 2 4 6 2" xfId="3685"/>
    <cellStyle name="Vírgula 3 2 2 5 6 2" xfId="3686"/>
    <cellStyle name="Vírgula 3 2 2 6 6 2" xfId="3687"/>
    <cellStyle name="Vírgula 3 2 3 2 6 2" xfId="3688"/>
    <cellStyle name="Vírgula 3 2 3 3 6 2" xfId="3689"/>
    <cellStyle name="Vírgula 3 2 3 4 6 2" xfId="3690"/>
    <cellStyle name="Vírgula 3 2 4 2 6 2" xfId="3691"/>
    <cellStyle name="Vírgula 3 2 4 3 6 2" xfId="3692"/>
    <cellStyle name="Vírgula 3 2 4 4 6 2" xfId="3693"/>
    <cellStyle name="Vírgula 3 2 5 6 2" xfId="3694"/>
    <cellStyle name="Vírgula 3 2 6 6 2" xfId="3695"/>
    <cellStyle name="Vírgula 3 2 7 6 2" xfId="3696"/>
    <cellStyle name="Vírgula 3 3 2 2 2 6 2" xfId="3697"/>
    <cellStyle name="Vírgula 3 3 2 2 3 6 2" xfId="3698"/>
    <cellStyle name="Vírgula 3 3 2 2 4 6 2" xfId="3699"/>
    <cellStyle name="Vírgula 3 3 2 3 2 6 2" xfId="3700"/>
    <cellStyle name="Vírgula 3 3 2 3 3 6 2" xfId="3701"/>
    <cellStyle name="Vírgula 3 3 2 4 6 2" xfId="3702"/>
    <cellStyle name="Vírgula 3 3 2 5 6 2" xfId="3703"/>
    <cellStyle name="Vírgula 3 3 2 6 6 2" xfId="3704"/>
    <cellStyle name="Vírgula 3 3 3 2 6 2" xfId="3705"/>
    <cellStyle name="Vírgula 3 3 3 3 6 2" xfId="3706"/>
    <cellStyle name="Vírgula 3 3 3 4 6 2" xfId="3707"/>
    <cellStyle name="Vírgula 3 3 4 2 6 2" xfId="3708"/>
    <cellStyle name="Vírgula 3 3 4 3 6 2" xfId="3709"/>
    <cellStyle name="Vírgula 3 3 4 4 6 2" xfId="3710"/>
    <cellStyle name="Vírgula 3 3 5 6 2" xfId="3711"/>
    <cellStyle name="Vírgula 3 3 6 6 2" xfId="3712"/>
    <cellStyle name="Vírgula 3 3 7 6 2" xfId="3713"/>
    <cellStyle name="Vírgula 3 4 2 2 6 2" xfId="3714"/>
    <cellStyle name="Vírgula 3 4 2 3 6 2" xfId="3715"/>
    <cellStyle name="Vírgula 3 4 2 4 6 2" xfId="3716"/>
    <cellStyle name="Vírgula 3 4 3 2 6 2" xfId="3717"/>
    <cellStyle name="Vírgula 3 4 3 3 6 2" xfId="3718"/>
    <cellStyle name="Vírgula 3 4 4 6 2" xfId="3719"/>
    <cellStyle name="Vírgula 3 4 5 6 2" xfId="3720"/>
    <cellStyle name="Vírgula 3 4 6 6 2" xfId="3721"/>
    <cellStyle name="Vírgula 3 5 2 2 6 2" xfId="3722"/>
    <cellStyle name="Vírgula 3 5 2 3 6 2" xfId="3723"/>
    <cellStyle name="Vírgula 3 5 2 4 6 2" xfId="3724"/>
    <cellStyle name="Vírgula 3 5 3 2 6 2" xfId="3725"/>
    <cellStyle name="Vírgula 3 5 3 3 6 2" xfId="3726"/>
    <cellStyle name="Vírgula 3 5 4 6 2" xfId="3727"/>
    <cellStyle name="Vírgula 3 5 5 6 2" xfId="3728"/>
    <cellStyle name="Vírgula 3 5 6 6 2" xfId="3729"/>
    <cellStyle name="Vírgula 3 6 2 6 2" xfId="3730"/>
    <cellStyle name="Vírgula 3 6 3 6 2" xfId="3731"/>
    <cellStyle name="Vírgula 3 6 4 6 2" xfId="3732"/>
    <cellStyle name="Vírgula 3 7 3 6 2" xfId="3733"/>
    <cellStyle name="Vírgula 3 7 4 6 2" xfId="3734"/>
    <cellStyle name="Vírgula 3 8 2 2 3 6 2" xfId="3735"/>
    <cellStyle name="Vírgula 3 8 2 3 6 2" xfId="3736"/>
    <cellStyle name="Vírgula 3 8 2 4 6 2" xfId="3737"/>
    <cellStyle name="Vírgula 3 8 3 6 2" xfId="3738"/>
    <cellStyle name="Vírgula 3 8 4 6 2" xfId="3739"/>
    <cellStyle name="Vírgula 3 9 2 6 2" xfId="3740"/>
    <cellStyle name="Vírgula 3 9 3 6 2" xfId="3741"/>
    <cellStyle name="Vírgula 7 2" xfId="3742"/>
    <cellStyle name="Moeda 10 2" xfId="3743"/>
  </cellStyles>
  <dxfs count="88">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ill>
        <patternFill>
          <bgColor rgb="FF0070C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8</xdr:row>
      <xdr:rowOff>28575</xdr:rowOff>
    </xdr:from>
    <xdr:to>
      <xdr:col>9</xdr:col>
      <xdr:colOff>247650</xdr:colOff>
      <xdr:row>8</xdr:row>
      <xdr:rowOff>171450</xdr:rowOff>
    </xdr:to>
    <xdr:sp macro="" textlink="">
      <xdr:nvSpPr>
        <xdr:cNvPr id="2" name="Retângulo 1"/>
        <xdr:cNvSpPr/>
      </xdr:nvSpPr>
      <xdr:spPr>
        <a:xfrm>
          <a:off x="6267450" y="1666875"/>
          <a:ext cx="1304925" cy="1428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8</xdr:row>
      <xdr:rowOff>28575</xdr:rowOff>
    </xdr:from>
    <xdr:to>
      <xdr:col>9</xdr:col>
      <xdr:colOff>247650</xdr:colOff>
      <xdr:row>8</xdr:row>
      <xdr:rowOff>171450</xdr:rowOff>
    </xdr:to>
    <xdr:sp macro="" textlink="">
      <xdr:nvSpPr>
        <xdr:cNvPr id="2" name="Retângulo 1"/>
        <xdr:cNvSpPr/>
      </xdr:nvSpPr>
      <xdr:spPr>
        <a:xfrm>
          <a:off x="6200775" y="1962150"/>
          <a:ext cx="1285875" cy="1428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1028700</xdr:colOff>
      <xdr:row>7</xdr:row>
      <xdr:rowOff>228600</xdr:rowOff>
    </xdr:to>
    <xdr:pic>
      <xdr:nvPicPr>
        <xdr:cNvPr id="2" name="Imagem 1" descr="https://upload.wikimedia.org/wikipedia/commons/e/eb/Coat_of_arms_of_Arma%C3%A7%C3%A3o_dos_B%C3%BAzios_-_RJ.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628650"/>
          <a:ext cx="1524000" cy="1276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1819275</xdr:colOff>
      <xdr:row>2</xdr:row>
      <xdr:rowOff>342900</xdr:rowOff>
    </xdr:from>
    <xdr:to>
      <xdr:col>15</xdr:col>
      <xdr:colOff>2524125</xdr:colOff>
      <xdr:row>7</xdr:row>
      <xdr:rowOff>0</xdr:rowOff>
    </xdr:to>
    <xdr:pic>
      <xdr:nvPicPr>
        <xdr:cNvPr id="2" name="Imagem 1" descr="https://upload.wikimedia.org/wikipedia/commons/e/eb/Coat_of_arms_of_Arma%C3%A7%C3%A3o_dos_B%C3%BAzios_-_RJ.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013650" y="1171575"/>
          <a:ext cx="2752725" cy="2105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xdr:row>
      <xdr:rowOff>0</xdr:rowOff>
    </xdr:from>
    <xdr:to>
      <xdr:col>10</xdr:col>
      <xdr:colOff>809625</xdr:colOff>
      <xdr:row>8</xdr:row>
      <xdr:rowOff>38100</xdr:rowOff>
    </xdr:to>
    <xdr:pic>
      <xdr:nvPicPr>
        <xdr:cNvPr id="2" name="Imagem 1" descr="https://upload.wikimedia.org/wikipedia/commons/e/eb/Coat_of_arms_of_Arma%C3%A7%C3%A3o_dos_B%C3%BAzios_-_RJ.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868150" y="904875"/>
          <a:ext cx="1495425" cy="1276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iana.arbex\Desktop\OR&#199;AMENTO_ESCOLA_ZILA_ARNS%20Rev%2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CR. EMOP"/>
      <sheetName val="EMOP1219"/>
      <sheetName val="ELEM0719"/>
      <sheetName val="RESUMO"/>
      <sheetName val="PLANILHA ORÇAMENTARIA"/>
      <sheetName val="CRONOGRAMA"/>
      <sheetName val="ADM LOCAL "/>
      <sheetName val="ENCARGOS COMPLEMENTARES"/>
      <sheetName val="1-LAB E CAMPO"/>
      <sheetName val="2-CANTEIRO DE OBRA"/>
      <sheetName val="03-MOVIMENTO DE TERRA"/>
      <sheetName val="04-TRANSPORTES"/>
      <sheetName val="05-SERVICOS COMPLEMENTARES"/>
      <sheetName val="06-GALERIAS,DRENOS,CONEXOES"/>
      <sheetName val="08 - BASES E PAVIMENTOS"/>
      <sheetName val="9-PARQUES E JARDINS"/>
      <sheetName val="10 - FUNDACOES"/>
      <sheetName val="11 - ESTRUTURAS"/>
      <sheetName val="MEMÓRIA CISTERNAS"/>
      <sheetName val="12-ALVENARIAS"/>
      <sheetName val="13-REVESTIMENTOS "/>
      <sheetName val="14-ESQUADRIAS"/>
      <sheetName val="15-INSTALACOES GAS"/>
      <sheetName val="15-INST. MECANICAS E AR-COND"/>
      <sheetName val="15-INSTALACOES INCENDIO"/>
      <sheetName val="15-INSTALACOES ELETRICAS"/>
      <sheetName val="15-INSTALACAOES AGUA FRIA"/>
      <sheetName val="15-INST. TELEFONIA,LOGICA,CFTV"/>
      <sheetName val="15-INSTALACOES ESGOTO"/>
      <sheetName val="15-INSTALACOES PLUVIAIS"/>
      <sheetName val="15-INSTALACOES REUSO"/>
      <sheetName val="16-COBERTURAS E IMPERMEABILIZAC"/>
      <sheetName val="17- PINTURAS"/>
      <sheetName val="18-APS HID,SANIT,ELE,MEC,ESP"/>
      <sheetName val="20-CUSTOS RODOVIÁRIOS"/>
      <sheetName val="21-ILUMINACAO PUBLICA"/>
      <sheetName val="22-REFLORESTAMENTO"/>
      <sheetName val="PROJETOS"/>
    </sheetNames>
    <sheetDataSet>
      <sheetData sheetId="0" refreshError="1"/>
      <sheetData sheetId="1" refreshError="1"/>
      <sheetData sheetId="2" refreshError="1"/>
      <sheetData sheetId="3" refreshError="1"/>
      <sheetData sheetId="4">
        <row r="2">
          <cell r="C2" t="str">
            <v>CE. ZILDA ARNS</v>
          </cell>
        </row>
        <row r="4">
          <cell r="B4" t="str">
            <v>Endereço:</v>
          </cell>
          <cell r="C4" t="str">
            <v>Estrada da Grama, s/n, Guaratiba</v>
          </cell>
        </row>
        <row r="5">
          <cell r="B5" t="str">
            <v>Município:</v>
          </cell>
          <cell r="C5" t="str">
            <v>Rio de Janeiro</v>
          </cell>
        </row>
        <row r="6">
          <cell r="B6" t="str">
            <v>Natureza:</v>
          </cell>
          <cell r="C6" t="str">
            <v>Construção de Escola Modular com 24 salas de aula e Ginásio Poliesportivo</v>
          </cell>
        </row>
        <row r="8">
          <cell r="B8" t="str">
            <v>Mês base de preços:</v>
          </cell>
          <cell r="C8" t="str">
            <v>EMOP 12/2019 - PLENO</v>
          </cell>
        </row>
        <row r="14">
          <cell r="B14" t="str">
            <v>COMPOSIÇÃO</v>
          </cell>
          <cell r="C14" t="str">
            <v>ESPECIFICAÇÃO DOS SERVIÇOS</v>
          </cell>
        </row>
        <row r="15">
          <cell r="C15" t="str">
            <v>SERVIÇOS DE ESCRITÓRIO, LABORATÓRIO E CAMPO</v>
          </cell>
        </row>
        <row r="16">
          <cell r="B16" t="str">
            <v>01.001.0150-0</v>
          </cell>
          <cell r="C16" t="str">
            <v>CONTROLE TECNOLOGICO DE OBRAS EM CONCRETO ARMADO CONSIDERANDO APENAS O CONTROLE DO CONCRETO E CONSTANDO DE COLETA,MOLDAGEM E CAPEAMENTO DE CORPOS DE PROVA,TRANSPORTE ATE 50KM,ENSAIOS DE RESISTENCIA A COMPRESSAO AOS 28 DIAS E"SLUMP TEST",MEDIDO POR M3 DE CONCRETO COLOCADO NAS FORMAS</v>
          </cell>
        </row>
        <row r="17">
          <cell r="B17" t="str">
            <v>01.005.0001-0</v>
          </cell>
          <cell r="C17" t="str">
            <v>PREPARO MANUAL DE TERRENO,COMPREENDENDO ACERTO,RASPAGEM EVENTUALMENTE ATE 0.30M DE PROFUNDIDADE E AFASTAMENTO LATERAL DOMATERIAL EXCEDENTE,EXCLUSIVE COMPACTACAO</v>
          </cell>
        </row>
        <row r="18">
          <cell r="B18" t="str">
            <v>01.018.0002-0</v>
          </cell>
          <cell r="C18" t="str">
            <v>LOCACAO DE OBRA COM APARELHO TOPOGRAFICO SOBRE CERCA DE MARCACAO,INCLUSIVE CONSTRUCAO DESTA E SUA PRE-LOCACAO E O FORNECIMENTO DO MATERIAL E TENDO POR MEDICAO O PERIMETRO A CONSTRUIR</v>
          </cell>
        </row>
        <row r="19">
          <cell r="B19" t="str">
            <v>01.050.0356-0</v>
          </cell>
          <cell r="C19" t="str">
            <v>PROJETO EXECUTIVO DE ARQUITETURA,CONSIDERANDO O PROJETO BASICO EXISTENTE,PARA PREDIOS ESCOLARES E/OU ADMINISTRATIVOS ATE500M2,APRESENTADO EM AUTOCAD NOS PADROES DA CONTRATANTE,INCLUSIVE AS LEGALIZACOES PERTINENTES,COORDENACAO E COMPATIBILIZACAO COM OS PROJETOS COMPLEMENTARES</v>
          </cell>
        </row>
        <row r="20">
          <cell r="B20" t="str">
            <v>01.050.0357-0</v>
          </cell>
          <cell r="C20" t="str">
            <v>PROJETO EXECUTIVO DE ARQUITETURA,CONSIDERANDO O PROJETO BASICO EXISTENTE,PARA PREDIOS ESCOLARES E/OU ADMINISTRATIVOS DE501 ATE 3000M2,APRESENTADO EM AUTOCAD NOS PADROES DA CONTRATANTE,INCLUSIVE AS LEGALIZACOES PERTINENTES,COORDENACAO E COMPATIBILIZACAO COM OS PROJETOS COMPLEMENTARES</v>
          </cell>
        </row>
        <row r="21">
          <cell r="B21" t="str">
            <v>01.050.0358-0</v>
          </cell>
          <cell r="C21" t="str">
            <v>PROJETO EXECUTIVO DE ARQUITETURA,CONSIDERANDO O PROJETO BASICO EXISTENTE,PARA PREDIOS ESCOLARES E/OU ADMINISTRATIVOS ACIMA DE 3000M2,APRESENTADO EM AUTOCAD NOS PADROES DA CONTRATANTE,INCLUSIVE AS LEGALIZACOES PERTINENTES,COORDENACAO E COMPATIBILIZACAO COM OS PROJETOS COMPLEMENTARES</v>
          </cell>
        </row>
        <row r="22">
          <cell r="B22" t="str">
            <v>01.050.0552-0</v>
          </cell>
          <cell r="C22" t="str">
            <v>PROJETO EXECUTIVO ESTRUTURAL PARA PREDIOS ESCOLARES E/OU ADMINISTRATIVOS ATE 500M2,CONSIDERANDO O PROJETO BASICO EXISTENTE,APRESENTADO EM AUTOCAD NOS PADROES DA CONTRATANTE,CONSTANDO DE PLANTAS DE FORMA,ARMACAO E DETALHES,DE ACORDO COM A ABNT</v>
          </cell>
        </row>
        <row r="23">
          <cell r="B23" t="str">
            <v>01.050.0553-0</v>
          </cell>
          <cell r="C23" t="str">
            <v>PROJETO EXECUTIVO ESTRUTURAL PARA PREDIOS ESCOLARES E/OU ADMINISTRATIVOS DE 501 ATE 3000M2,CONSIDERANDO O PROJETO BASICOEXISTENTE,APRESENTADO EM AUTOCAD NOS PADROES DA CONTRATANTE,CONSTANDO DE PLANTAS DE FORMA,ARMACAO E DETALHES,DE ACORDOCOM A ABNT</v>
          </cell>
        </row>
        <row r="24">
          <cell r="B24" t="str">
            <v>01.050.0554-0</v>
          </cell>
          <cell r="C24" t="str">
            <v>PROJETO EXECUTIVO ESTRUTURAL PARA PREDIOS ESCOLARES E/OU ADMINISTRATIVOS ACIMA DE 3000M2,CONSIDERANDO O PROJETO BASICO EXISTENTE,APRESENTADO EM AUTOCAD NOS PADROES DA CONTRATANTE,CONSTANDO DE PLANTAS DE FORMA,ARMACAO E DETALHES,DE ACORDO COM A ABNT</v>
          </cell>
        </row>
        <row r="25">
          <cell r="B25">
            <v>77733</v>
          </cell>
          <cell r="C25" t="str">
            <v>PROJETO DE EDIFICAÇÕES EM ESTRUTURA METÁLICA</v>
          </cell>
        </row>
        <row r="26">
          <cell r="B26" t="str">
            <v>01.050.0478-0</v>
          </cell>
          <cell r="C26" t="str">
            <v>PROJETO EXECUTIVO DE INSTALACAO HIDRAULICA,CONSIDERANDO O PROJETO BASICO EXISTENTE,PARA PREDIOS ESCOLARES E/OU ADMINISTRATIVOS ATE 500M2,APRESENTADO EM AUTOCAD,INCLUSIVE AS LEGALIZACOES PERTINENTES</v>
          </cell>
        </row>
        <row r="27">
          <cell r="B27" t="str">
            <v>01.050.0479-0</v>
          </cell>
          <cell r="C27" t="str">
            <v>PROJETO EXECUTIVO DE INSTALACAO HIDRAULICA,CONSIDERANDO O PROJETO BASICO EXISTENTE,PARA PREDIOS ESCOLARES E/OU ADMINISTRATIVOS DE 501 ATE 3000M2,APRESENTADO EM AUTOCAD,INCLUSIVE ASLEGALIZACOES PERTINENTES</v>
          </cell>
        </row>
        <row r="28">
          <cell r="B28" t="str">
            <v>01.050.0480-0</v>
          </cell>
          <cell r="C28" t="str">
            <v>PROJETO EXECUTIVO DE INSTALACAO HIDRAULICA,CONSIDERANDO O PROJETO BASICO EXISTENTE,PARA PREDIOS ESCOLARES E/OU ADMINISTRATIVOS ACIMA DE 3000M2,APRESENTADO EM AUTOCAD,INCLUSIVE AS LEGALIZACOES PERTINENTES</v>
          </cell>
        </row>
        <row r="29">
          <cell r="B29" t="str">
            <v>01.050.0452-0</v>
          </cell>
          <cell r="C29" t="str">
            <v>PROJETO EXECUTIVO DE INSTALACAO DE ESGOTO SANITARIO E AGUASPLUVIAIS,CONSIDERANDO O PROJETO BASICO EXISTENTE,PARA PREDIOS ESCOLARES E/OU ADMINISTRATIVOS ATE 500M2,APRESENTADO EM AUTOCAD,INCLUSIVE AS LEGALIZACOES PERTINENTES</v>
          </cell>
        </row>
        <row r="30">
          <cell r="B30" t="str">
            <v>01.050.0453-0</v>
          </cell>
          <cell r="C30" t="str">
            <v>PROJETO EXECUTIVO DE INSTALACAO DE ESGOTO SANITARIO E AGUASPLUVIAIS,CONSIDERANDO O PROJETO BASICO EXISTENTE,PARA PREDIOS ESCOLARES E/OU ADMINISTRATIVOS DE 501 ATE 3000M2,APRESENTADO EM AUTOCAD,INCLUSIVE AS LEGALIZACOES PERTINENTES</v>
          </cell>
        </row>
        <row r="31">
          <cell r="B31" t="str">
            <v>01.050.0454-0</v>
          </cell>
          <cell r="C31" t="str">
            <v>PROJETO EXECUTIVO DE INSTALACAO DE ESGOTO SANITARIO E AGUASPLUVIAIS,CONSIDERANDO O PROJETO BASICO EXISTENTE,PARA PREDIOS ESCOLARES E/OU ADMINISTRATIVOS ACIMA DE 3000M2,APRESENTADOEM AUTOCAD,INCLUSIVE AS LEGALIZACOES PERTINENTES</v>
          </cell>
        </row>
        <row r="32">
          <cell r="B32" t="str">
            <v>01.050.0396-0</v>
          </cell>
          <cell r="C32" t="str">
            <v>PROJETO EXECUTIVO DE INSTALACAO DE GAS,CONSIDERANDO O PROJETO BASICO EXISTENTE,PARA PREDIOS ESCOLARES E/OU ADMINISTRATIVOS ATE 500M2,APRESENTADO EM AUTOCAD,INCLUSIVE AS LEGALIZACOES PERTINENTES</v>
          </cell>
        </row>
        <row r="33">
          <cell r="B33" t="str">
            <v>01.050.0397-0</v>
          </cell>
          <cell r="C33" t="str">
            <v>PROJETO EXECUTIVO DE INSTALACAO DE GAS,CONSIDERANDO O PROJETO BASICO EXISTENTE,PARA PREDIOS ESCOLARES E/OU ADMINISTRATIVOS ACIMA DE 500M2,APRESENTADO EM AUTOCAD,INCLUSIVE AS LEGALIZACOES PERTINENTES</v>
          </cell>
        </row>
        <row r="34">
          <cell r="B34" t="str">
            <v>01.050.0515-0</v>
          </cell>
          <cell r="C34" t="str">
            <v>PROJETO EXECUTIVO DE INSTALACAO ELETRICA,CONSIDERANDO O PROJETO BASICO EXISTENTE,PARA PREDIOS ESCOLARES E/OU ADMINISTRATIVOS ATE 500M2,APRESENTADO EM AUTOCAD,INCLUSIVE AS LEGALIZACOES PERTINENTES</v>
          </cell>
        </row>
        <row r="35">
          <cell r="B35" t="str">
            <v>01.050.0516-0</v>
          </cell>
          <cell r="C35" t="str">
            <v>PROJETO EXECUTIVO DE INSTALACAO ELETRICA,CONSIDERANDO O PROJETO BASICO EXISTENTE,PARA PREDIOS ESCOLARES E/OU ADMINISTRATIVOS DE 501 ATE 3000M2,APRESENTADO EM AUTOCAD,INCLUSIVE AS LEGALIZACOES PERTINENTES</v>
          </cell>
        </row>
        <row r="36">
          <cell r="B36" t="str">
            <v>01.050.0517-0</v>
          </cell>
          <cell r="C36" t="str">
            <v>PROJETO EXECUTIVO DE INSTALACAO ELETRICA,CONSIDERANDO O PROJETO BASICO EXISTENTE,PARA PREDIOS ESCOLARES E/OU ADMINISTRATIVOS ACIMA DE 3000M2,APRESENTADO EM AUTOCAD,INCLUSIVE AS LEGALIZACOES PERTINENTES</v>
          </cell>
        </row>
        <row r="37">
          <cell r="B37" t="str">
            <v>01.050.0138-0</v>
          </cell>
          <cell r="C37" t="str">
            <v>PROJETO EXECUTIVO DE ARQUITETURA PARA AREA DESTINADA A ABRIGAR SUBESTACAO,ATE 2750KVA,INCLUSIVE DETALHAMENTO DA SERRALHERIA E DOS CUBICULOS,APRESENTADO EM AUTOCAD NOS PADROES DA CONTRATANTE</v>
          </cell>
        </row>
        <row r="38">
          <cell r="B38" t="str">
            <v>01.050.0563-0</v>
          </cell>
          <cell r="C38" t="str">
            <v>PROJETO EXECUTIVO DE INSTALACAO DE SEGURANCA(CFTV E SONORIZACAO),CONSIDERANDO PROJETO BASICO EXISTENTE,ATE 500M2,APRESENTADO EM AUTOCAD,INCLUSIVE AS LEGALIZACOES PERTINENTES</v>
          </cell>
        </row>
        <row r="39">
          <cell r="B39" t="str">
            <v>01.050.0564-0</v>
          </cell>
          <cell r="C39" t="str">
            <v>PROJETO EXECUTIVO DE INSTALACAO DE SEGURANCA(CFTV E SONORIZACAO),CONSIDERANDO PROJETO BASICO EXISTENTE,DE 501 ATE 3000M2,APRESENTADO EM AUTOCAD,INCLUSIVE AS LEGALIZACOES PERTINENTES</v>
          </cell>
        </row>
        <row r="40">
          <cell r="B40" t="str">
            <v>01.050.0565-0</v>
          </cell>
          <cell r="C40" t="str">
            <v>PROJETO EXECUTIVO DE INSTALACAO DE SEGURANCA(CFTV E SONORIZACAO),CONSIDERANDO PROJETO BASICO EXISTENTE,ACIMA DE 3000M2,APRESENTADO EM AUTOCAD,INCLUSIVE AS LEGALIZACOES PERTINENTES</v>
          </cell>
        </row>
        <row r="41">
          <cell r="B41" t="str">
            <v>01.050.0376-0</v>
          </cell>
          <cell r="C41" t="str">
            <v>PROJETO EXECUTIVO DE INSTALACAO DE INCENDIO E SPDA,CONSIDERANDO PROJETO BASICO EXISTENTE,PARA PREDIOS ESCOLARES E/OU ADMINISTRATIVOS ATE 500M2,APRESENTADO EM AUTOCAD,INCLUSIVE AS LEGALIZACOES PERTINENTES</v>
          </cell>
        </row>
        <row r="42">
          <cell r="B42" t="str">
            <v>01.050.0377-0</v>
          </cell>
          <cell r="C42" t="str">
            <v>PROJETO EXECUTIVO DE INSTALACAO DE INCENDIO E SPDA,CONSIDERANDO PROJETO BASICO EXISTENTE,PARA PREDIOS ESCOLARES E/OU ADMINISTRATIVOS DE 501 ATE 3000M2,APRESENTADO EM AUTOCAD,INCLUSIVE AS LEGALIZACOES PERTINENTES</v>
          </cell>
        </row>
        <row r="43">
          <cell r="B43" t="str">
            <v>01.050.0378-0</v>
          </cell>
          <cell r="C43" t="str">
            <v>PROJETO EXECUTIVO DE INSTALACAO DE INCENDIO E SPDA,CONSIDERANDO PROJETO BASICO EXISTENTE,PARA PREDIOS ESCOLARES E/OU ADMINISTRATIVOS ACIMA DE 3000M2,APRESENTADO EM AUTOCAD,INCLUSIVE AS LEGALIZACOES PERTINENTES</v>
          </cell>
        </row>
        <row r="44">
          <cell r="B44" t="str">
            <v>01.050.0432-0</v>
          </cell>
          <cell r="C44" t="str">
            <v>PROJETO EXECUTIVO DE INSTALACAO DE TELEMATICA,CONSIDERANDO OPROJETO BASICO EXISTENTE,PARA PREDIOS ESCOLARES E/OU ADMINISTRATIVOS ATE 500M2,APRESENTADO EM AUTOCAD,INCLUSIVE AS LEGALIZACOES PERTINENTES</v>
          </cell>
        </row>
        <row r="45">
          <cell r="B45" t="str">
            <v>01.050.0433-0</v>
          </cell>
          <cell r="C45" t="str">
            <v>PROJETO EXECUTIVO DE INSTALACAO DE TELEMATICA,CONSIDERANDO OPROJETO BASICO EXISTENTE,PARA PREDIOS ESCOLARES E/OU ADMINISTRATIVOS ACIMA DE 500M2,APRESENTADO EM AUTOCAD,INCLUSIVE ASLEGALIZACOES PERTINENTES</v>
          </cell>
        </row>
        <row r="49">
          <cell r="C49" t="str">
            <v>CANTEIRO DE OBRA</v>
          </cell>
        </row>
        <row r="50">
          <cell r="B50" t="str">
            <v>02.002.0005-0</v>
          </cell>
          <cell r="C50" t="str">
            <v>TAPUME DE VEDACAO OU PROTECAO,EXECUTADO COM TELHAS TRAPEZOIDAIS DE ACO GALVANIZADO,ESPESSURA DE 0,5MM,ESTAS COM 4 VEZESDE UTILIZACAO,INCLUSIVE ENGRADAMENTO DE MADEIRA,UTILIZADO 2VEZES E PINTURA ESMALTE SINTETICO NA FACE EXTERNA</v>
          </cell>
        </row>
        <row r="51">
          <cell r="B51" t="str">
            <v>02.004.0005-0</v>
          </cell>
          <cell r="C51" t="str">
            <v>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v>
          </cell>
        </row>
        <row r="52">
          <cell r="B52" t="str">
            <v>02.006.0010-0</v>
          </cell>
          <cell r="C52" t="str">
            <v>ALUGUEL DE CONTAINER PARA ESCRITORIO,MEDINDO 2,20M LARGURA,6,20M COMPRIMENTO E 2,50M ALTURA,COMPOSTO DE CHAPAS DE ACO C/NERVURAS TRAPEZOIDAIS,ISOLAMENTO TERMO-ACUSTICO NO FORRO,CHASSIS REFORCADO E PISO EM COMPENSADO NAVAL, INCLUINDO INSTALACOES ELETRICAS,EXCLUSIVE TRANSPORTE(VIDE ITEM 04.005.0300) ECARGA E DESCARGA(VIDE ITEM 04.013.0015)</v>
          </cell>
        </row>
        <row r="53">
          <cell r="B53" t="str">
            <v>02.006.0020-0</v>
          </cell>
          <cell r="C53" t="str">
            <v>ALUGUEL CONTAINER PARA SANITARIO-VESTIARIO,MEDINDO 2,20M LARGURA,6,20M COMPRIMENTO E 2,50M ALTURA,CHAPAS ACO C/NERVURASTRAPEZOIDAIS,ISOLAMENTO TERMO-ACUSTICO FORRO,CHASSIS REFORCADO E PISO COMPENSADO NAVAL,INCL.INST.ELETRICAS E HIDRO-SANITARIAS,ACESSORIOS,2 VASOS SANITARIOS,1 LAVATORIO,1 MICTORIO E4 CHUVEIROS,EXCL.TRANSP.CARGA E DESCARGA</v>
          </cell>
        </row>
        <row r="54">
          <cell r="B54" t="str">
            <v>02.015.0001-0</v>
          </cell>
          <cell r="C54" t="str">
            <v>INSTALACAO E LIGACAO PROVISORIA PARA ABASTECIMENTO DE AGUA EESGOTAMENTO SANITARIO EM CANTEIRO DE OBRAS,INCLUSIVE ESCAVACAO,EXCLUSIVE REPOSICAO DA PAVIMENTACAO DO LOGRADOURO PUBLICO</v>
          </cell>
        </row>
        <row r="55">
          <cell r="B55" t="str">
            <v>02.016.0001-0</v>
          </cell>
          <cell r="C55" t="str">
            <v>INSTALACAO E LIGACAO PROVISORIA DE ALIMENTACAO DE ENERGIA ELETRICA,EM BAIXA TENSAO,PARA CANTEIRO DE OBRAS,M3-CHAVE 100A,CARGA 3KW,20CV,EXCLUSIVE O FORNECIMENTO DO MEDIDOR</v>
          </cell>
        </row>
        <row r="56">
          <cell r="B56" t="str">
            <v>02.020.0001-0</v>
          </cell>
          <cell r="C56" t="str">
            <v>PLACA DE IDENTIFICACAO DE OBRA PUBLICA,INCLUSIVE PINTURA E SUPORTES DE MADEIRA.FORNECIMENTO E COLOCACAO</v>
          </cell>
        </row>
        <row r="57">
          <cell r="B57" t="str">
            <v>02.030.0005-0</v>
          </cell>
          <cell r="C57" t="str">
            <v>PLACA DE SINALIZACAO PREVENTIVA PARA OBRA NA VIA PUBLICA,DEACORDO COM A RESOLUCAO DA PREFEITURA-RJ, COMPREENDENDO FORNECIMENTO E PINTURA DA PLACA E DOS SUPORTES DE MADEIRA.FORNECIMENTO E COLOCACAO</v>
          </cell>
        </row>
        <row r="60">
          <cell r="C60" t="str">
            <v>MOVIMENTO DE TERRA</v>
          </cell>
        </row>
        <row r="61">
          <cell r="B61" t="str">
            <v>03.001.0001-1</v>
          </cell>
          <cell r="C61" t="str">
            <v>ESCAVACAO MANUAL DE VALA/CAVA EM MATERIAL DE 1ª CATEGORIA (A(AREIA,ARGILA OU PICARRA),ATE 1,50M DE PROFUNDIDADE,EXCLUSIVE ESCORAMENTO E ESGOTAMENTO</v>
          </cell>
        </row>
        <row r="62">
          <cell r="B62" t="str">
            <v>03.001.0002-1</v>
          </cell>
          <cell r="C62" t="str">
            <v>ESCAVACAO MANUAL DE VALA/CAVA EM MATERIAL DE 1ª CATEGORIA (AREIA,ARGILA OU PICARRA),ENTRE 1,50 E 3,00M DE PROFUNDIDADE,EXCLUSIVE ESCORAMENTO E ESGOTAMENTO</v>
          </cell>
        </row>
        <row r="63">
          <cell r="B63" t="str">
            <v>03.010.0100-0</v>
          </cell>
          <cell r="C63" t="str">
            <v>COMPACTACAO DE ATERRO,EM CAMADAS DE 30CM,UTILIZANDO COMPACTADOR PNEUMATICO(SAPO),INCLUSIVE COMPRESSOR</v>
          </cell>
        </row>
        <row r="64">
          <cell r="B64" t="str">
            <v>03.011.0015-1</v>
          </cell>
          <cell r="C64" t="str">
            <v>REATERRO DE VALA/CAVA COM MATERIAL DE BOA QUALIDADE,UTILIZANDO VIBRO COMPACTADOR PORTATIL,EXCLUSIVE MATERIAL</v>
          </cell>
        </row>
        <row r="65">
          <cell r="B65" t="str">
            <v>03.013.0001-1</v>
          </cell>
          <cell r="C65" t="str">
            <v>REATERRO DE VALA/CAVA COMPACTADA A MACO,EM CAMADAS DE 30CM DE ESPESSURA MAXIMA,COM MATERIAL DE BOA QUALIDADE,EXCLUSIVEESTE</v>
          </cell>
        </row>
        <row r="68">
          <cell r="C68" t="str">
            <v>TRANSPORTES</v>
          </cell>
        </row>
        <row r="69">
          <cell r="B69" t="str">
            <v>04.005.0300-0</v>
          </cell>
          <cell r="C69" t="str">
            <v>TRANSPORTE DE CONTAINER,SEGUNDO DESCRICAO DA FAMILIA 02.006,EXCLUSIVE CARGA E DESCARGA(VIDE ITEM 04.013.0015)</v>
          </cell>
        </row>
        <row r="70">
          <cell r="B70" t="str">
            <v>04.013.0015-0</v>
          </cell>
          <cell r="C70" t="str">
            <v>CARGA E DESCARGA DE CONTAINER,SEGUNDO DESCRICAO DA FAMILIA 02.006</v>
          </cell>
        </row>
        <row r="71">
          <cell r="B71" t="str">
            <v>04.014.0095-0</v>
          </cell>
          <cell r="C71" t="str">
            <v>RETIRADA DE ENTULHO DE OBRA COM CACAMBA DE ACO TIPO CONTAINER COM 5M3 DE CAPACIDADE,INCLUSIVE CARREGAMENTO,TRANSPORTE EDESCARREGAMENTO.CUSTO POR UNIDADE DE CACAMBA E INCLUI A TAXA PARA DESCARGA EM LOCAIS AUTORIZADOS</v>
          </cell>
        </row>
        <row r="72">
          <cell r="B72" t="str">
            <v>04.020.0122-0</v>
          </cell>
          <cell r="C72" t="str">
            <v>TRANSPORTE DE ANDAIME TUBULAR,CONSIDERANDO-SE A AREA DE PROJECAO VERTICAL DO ANDAIME,EXCLUSIVE CARGA,DESCARGA E TEMPO DEESPERA DO CAMINHAO(VIDE ITEM 04.021.0010)</v>
          </cell>
        </row>
        <row r="73">
          <cell r="B73" t="str">
            <v>04.020.0136-0</v>
          </cell>
          <cell r="C73" t="str">
            <v>TRANSPORTE DE ELEVADOR DE OBRAS,CONSTITUIDO POR CACAMBA,FUNIL E SILO OU ELEVADOR DE CABINE ABERTA COM PLATAFORMA,AMBOS COM GUINCHO E CABO ATE 16,00M DE ALTURA,EXCLUSIVE CARGA,DESCARGA E TEMPO DE ESPERA DO CAMINHAO(VIDE ITEM 04.021.0025)</v>
          </cell>
        </row>
        <row r="74">
          <cell r="B74" t="str">
            <v>04.021.0010-0</v>
          </cell>
          <cell r="C74" t="str">
            <v>CARGA E DESCARGA MANUAL DE ANDAIME TUBULAR,INCLUSIVE TEMPO DE ESPERA DO CAMINHAO,CONSIDERANDO-SE A AREA DE PROJECAO VERTICAL</v>
          </cell>
        </row>
        <row r="75">
          <cell r="B75" t="str">
            <v>04.021.0025-0</v>
          </cell>
          <cell r="C75" t="str">
            <v>CARGA E DESCARGA MANUAL DE ELEVADOR DE OBRAS,INCLUSIVE TEMPODE ESPERA DO CAMINHAO REFERENTE AO ITEM 04.020.0136</v>
          </cell>
        </row>
        <row r="76">
          <cell r="B76" t="str">
            <v>04.025.0200-0</v>
          </cell>
          <cell r="C76" t="str">
            <v>TRANSPORTE ATE 25KM,MONTAGEM E DESMONTAGEM DE BATE-ESTACAS COM MARTELO PESANDO ATE 1,5T,COM OU SEM TORRE,INCLUSIVE HORASIMPRODUTIVAS DA EQUIPE E DO EQUIPAMENTO NA IDA,VOLTA,NA MONTAGEM E NA DESMONTAGEM.PARA DISTANCIA ALEM DE 25KM ACRESCENTAR 0,6% PARA CADA KM ADICIONAL</v>
          </cell>
        </row>
        <row r="79">
          <cell r="C79" t="str">
            <v>SERVIÇOS COMPLEMENTARES</v>
          </cell>
        </row>
        <row r="80">
          <cell r="B80" t="str">
            <v>05.100.0900-5</v>
          </cell>
          <cell r="C80" t="str">
            <v>ADMINISTRAÇÃO LOCAL DE OBRA</v>
          </cell>
        </row>
        <row r="81">
          <cell r="B81" t="str">
            <v>05.100.1000-5</v>
          </cell>
          <cell r="C81" t="str">
            <v>ENCARGOS COMPLEMENTARES</v>
          </cell>
        </row>
        <row r="82">
          <cell r="B82" t="str">
            <v>05.005.0050-0</v>
          </cell>
          <cell r="C82" t="str">
            <v>TELA DE POLIPROPILENO PARA PROTECAO DE FACHADAS,AMARRADA EMANDAIME,EXCLUSIVE ESTE.FORNECIMENTO E COLOCACAO</v>
          </cell>
        </row>
        <row r="83">
          <cell r="B83" t="str">
            <v>05.001.0023-0</v>
          </cell>
          <cell r="C83" t="str">
            <v>DEMOLICAO MANUAL DE ALVENARIA DE TIJOLOS FURADOS,INCLUSIVE EMPILHAMENTO LATERAL DENTRO DO CANTEIRO DE SERVICO</v>
          </cell>
        </row>
        <row r="84">
          <cell r="B84" t="str">
            <v>05.002.0061-0</v>
          </cell>
          <cell r="C84" t="str">
            <v>DEMOLICAO COM EQUIPAMENTO DE AR COMPRIMIDO DE LAJE PRE-FABRICADA COMPOSTA DE TIJOLOS CERAMICOS,VIGOTAS,ARMACAO E CAMADADE CAPEAMENTO,INCLUSIVE EMPILHAMENTO LATERAL DENTRO DO CANTERO DE SERVICO</v>
          </cell>
        </row>
        <row r="85">
          <cell r="B85" t="str">
            <v>05.001.0132-0</v>
          </cell>
          <cell r="C85" t="str">
            <v>REMOCAO DE CERCA DE ARAME FARPADO E MOIROES,EXCLUSIVE TRANSPORTE</v>
          </cell>
        </row>
        <row r="86">
          <cell r="B86" t="str">
            <v>05.001.0172-0</v>
          </cell>
          <cell r="C86" t="str">
            <v>TRANSPORTE HORIZONTAL DE MATERIAL DE 1ªCATEGORIA OU ENTULHO,EM CARRINHOS,A 30,00M DE DISTANCIA,INCLUSIVE CARGA A PA</v>
          </cell>
        </row>
        <row r="87">
          <cell r="B87" t="str">
            <v>05.005.0055-0</v>
          </cell>
          <cell r="C87" t="str">
            <v>PLATAFORMA DE PROTECAO A TRANSEUNTES(PARA-LIXO),EM MADEIRA DE 1ª,EM PECAS DE 3"X6" E 1"X12",COM 2,00M DE LARGURA,COM APROVEITAMENTO DA MADEIRA 2 VEZES,INCLUSIVE A DESMONTAGEM E RETIRADA DA MADEIRA</v>
          </cell>
        </row>
        <row r="88">
          <cell r="B88" t="str">
            <v>05.006.0002-1</v>
          </cell>
          <cell r="C88" t="str">
            <v>ALUGUEL DE TORRE-ANDAIME TUBULAR SOBRE RODIZIOS,EXCLUSIVE ALUGUEL DOS RODIZIOS,TRANSPORTE DOS ELEMENTOS DA TORRE,PLATAFORMA OU PASSARELA DE PINHO,MONTAGEM E DESMONTAGEM</v>
          </cell>
        </row>
        <row r="89">
          <cell r="B89" t="str">
            <v>05.006.0015-0</v>
          </cell>
          <cell r="C89" t="str">
            <v>ALUGUEL DE RODIZIOS DE BORRACHA,PARA TORRE TUBULAR.CUSTO PARA 4 RODIZIOS</v>
          </cell>
        </row>
        <row r="90">
          <cell r="B90" t="str">
            <v>05.007.0002-1</v>
          </cell>
          <cell r="C90" t="str">
            <v>ALUGUEL DE ANDAIME SUSPENSO TIPO LEVE,PARA SERVICOS DE PINTURA,COM 3,00M DE EXTENSAO,CONSTITUIDO POR 2 GUINCHOS,CABOS COM 45,00M,TELA PROTETORA,PLATAFORMA E DEMAIS MATERIAIS NECESSARIAS A FIXACAO E OPERACAO DO ANDAIME,EXCLUSIVE TRANSPORTE DO ANDAIME ATE A OBRA,MONTAGEM E DESMONTAGEM E MOVIMENTACAO VERTICAL</v>
          </cell>
        </row>
        <row r="91">
          <cell r="B91" t="str">
            <v>05.007.0007-0</v>
          </cell>
          <cell r="C91" t="str">
            <v>ALUGUEL DE PASSARELA METALICA,PERFURADA,PARA ANDAIME METALICO TUBULAR,INCLUSIVE TRANSPORTE,CARGA E DESCARGA,EXCLUSIVE ANDAIME TUBULAR E MOVIMENTACAO (VIDE ITEM 05.008.0008)</v>
          </cell>
        </row>
        <row r="92">
          <cell r="B92" t="str">
            <v>05.008.0001-0</v>
          </cell>
          <cell r="C92" t="str">
            <v>MONTAGEM E DESMONTAGEM DE ANDAIME COM ELEMENTOS TUBULARES,CONSIDERANDO-SE A AREA VERTICAL RECOBERTA</v>
          </cell>
        </row>
        <row r="93">
          <cell r="B93" t="str">
            <v>05.008.0002-0</v>
          </cell>
          <cell r="C93" t="str">
            <v>MONTAGEM E DESMONTAGEM DE ANDAIME SUSPENSO,CONSIDERANDO-SE AEXTENSAO HORIZONTAL DAS FACHADAS E/OU EMPENAS</v>
          </cell>
        </row>
        <row r="94">
          <cell r="B94" t="str">
            <v>05.008.0006-0</v>
          </cell>
          <cell r="C94" t="str">
            <v>MOVIMENTACAO VERTICAL DE ANDAIME SUSPENSO,CONSIDERANDO-SE UMA VEZ A AREA TRABALHADA,EM PROJECAO VERTICAL</v>
          </cell>
        </row>
        <row r="95">
          <cell r="B95" t="str">
            <v>05.008.0008-1</v>
          </cell>
          <cell r="C95" t="str">
            <v>MOVIMENTACAO VERTICAL OU HORIZONTAL DE PLATAFORMA OU PASSARELA</v>
          </cell>
        </row>
        <row r="96">
          <cell r="B96" t="str">
            <v>05.054.0001-0</v>
          </cell>
          <cell r="C96" t="str">
            <v>PLACA DE ACRILICO PARA IDENTIFICACAO DE SALAS,MEDINDO 8X25CM,CONFORME DETALHE Nº6033/EMOP,POLIDA NAS BORDAS.FORNECIMENTOE COLOCACAO</v>
          </cell>
        </row>
        <row r="97">
          <cell r="B97" t="str">
            <v>05.054.0015-0</v>
          </cell>
          <cell r="C97" t="str">
            <v>PLACA DE ACRILICO,DESENHADA,INDICANDO SANITARIO MASCULINO OUFEMININO,DE 39X19CM,CONFORME DETALHE Nº6035/EMOP.FORNECIMENTO E COLOCACAO</v>
          </cell>
        </row>
        <row r="98">
          <cell r="B98" t="str">
            <v>05.054.0040-0</v>
          </cell>
          <cell r="C98" t="str">
            <v>TOTEM INFORMATIVO DIMENSOES(0,50X1,50)M,RESINA POLIESTER REFORCADO C/FIBRA DE VIDRO E COREMAT,C/IMPRESSAO SERIGRAFICA OUPOLICROMATICA DUPLA FACE AGREGADA AO MATERIAL C/UV,PRE-ACELERADO,CATALIZADO E PIGMENTADO.ESTRUTURA AMARRACAO PERFIL ACOCARBONO LAMINADO Nº14 E SUSTENTACAO TUBULAR VERTICAL C/1,80M EM TUBO ACO BITOLA 3,5" E ESP.Nº14,PROJ.FPJ.FORN.E COLOC.</v>
          </cell>
        </row>
        <row r="99">
          <cell r="B99" t="str">
            <v>05.054.0102-0</v>
          </cell>
          <cell r="C99" t="str">
            <v>PLACA FOTOLUMINESCENTE DE SINALIZACAO DE SEGURANCA CONTRA INCENDIO,PARA SAIDA DE EMERGENCIA,EM PVC ANTICHAMA,DIMENSOES APROXIMADAS DE (20X40)CM, DE ACORDO COM A NORMA NBR 13434-2.FORNECIMENTO E COLOCACAO</v>
          </cell>
        </row>
        <row r="100">
          <cell r="B100" t="str">
            <v>05.054.0103-0</v>
          </cell>
          <cell r="C100" t="str">
            <v>PLACA FOTOLUMINESCENTE DE SINALIZACAO DE SEGURANCA CONTRA INCENDIO,PARA INDICACAO DE NUMERO DE PAVIMENTOS,EM PVC ANTICHAMA,DIMENSOES APROXIMADAS DE (10X10)CM,DE ACORDO COM A NORMANBR 13434-2.FORNECIMENTO E COLOCACAO</v>
          </cell>
        </row>
        <row r="101">
          <cell r="B101" t="str">
            <v>05.054.0105-0</v>
          </cell>
          <cell r="C101" t="str">
            <v>PLACA FOTOLUMINESCENTE DE SINALIZACAO DE SEGURANCA CONTRA INCENDIO,PARA EQUIPAMENTOS DE COMBATE A INCENDIO E ALARME,EM PVC ANTICHAMA,DIMENSOES APROXIMADAS DE (15X15)CM,DE ACORDO COM A NORMA NBR 13434-2.FORNECIMENTO E COLOCACAO</v>
          </cell>
        </row>
        <row r="102">
          <cell r="B102" t="str">
            <v>05.054.0115-0</v>
          </cell>
          <cell r="C102" t="str">
            <v>PLACA FOTOLUMINESCENTE DE SINALIZACAO DE SEGURANCA CONTRA INCENDIO,PARA EQUIPAMENTOS DE COMBATE A INCENDIO E ALARME,EM PVC ANTICHAMA,DIMENSOES APROXIMADAS DE (20X15)CM,DE ACORDO COM A NORMA NBR 13434-2.FORNECIMENTO E COLOCACAO</v>
          </cell>
        </row>
        <row r="103">
          <cell r="B103" t="str">
            <v>05.054.0120-0</v>
          </cell>
          <cell r="C103" t="str">
            <v>PLACA FOTOLUMINESCENTE DE SINALIZACAO DE SEGURANCA CONTRA INCENDIO,DE PROIBICAO,EM PVC ANTICHAMA,FORMA CIRCULAR,DIAMETROAPROXIMADO DE 20CM,DE ACORDO COM A NORMA NBR 13434-2.FORNECIMENTO E COLOCACAO</v>
          </cell>
        </row>
        <row r="104">
          <cell r="B104" t="str">
            <v>05.054.0130-0</v>
          </cell>
          <cell r="C104" t="str">
            <v>PLACA FOTOLUMINESCENTE DE SINALIZACAO DE SEGURANCA CONTRA INCENDIO,DE ALERTA,EM PVC ANTICHAMA,FORMA TRIANGULAR,DIMENSAOAPROXIMADA DA BASE DE 20CM,DE ACORDO COM A NORMA NBR 13434-2.FORNECIMENTO E COLOCACAO</v>
          </cell>
        </row>
        <row r="105">
          <cell r="B105" t="str">
            <v>05.055.0010-0</v>
          </cell>
          <cell r="C105" t="str">
            <v>LETRA DE ACO INOX Nº22 COM 20CM DE ALTURA.FORNECIMENTO E COLOCACAO</v>
          </cell>
        </row>
        <row r="106">
          <cell r="B106" t="str">
            <v>05.055.0024-0</v>
          </cell>
          <cell r="C106" t="str">
            <v>LETRA DE ACO ESCOVADO COM 40CM DE ALTURA.FORNECIMENTO E COLOCACAO</v>
          </cell>
        </row>
        <row r="107">
          <cell r="B107" t="str">
            <v>05.057.0010-0</v>
          </cell>
          <cell r="C107" t="str">
            <v>PLACA DE IDENTIFICACAO EM ACO INOXIDAVEL,ESCRITA EM BRAILLE,MEDINDO 8X25CM.FORNECIMENTO E COLOCACAO</v>
          </cell>
        </row>
        <row r="108">
          <cell r="B108" t="str">
            <v>05.057.0015-0</v>
          </cell>
          <cell r="C108" t="str">
            <v>MAPA TATIL(BRAILLE/RELEVO) EM ACRILICO,MEDINDO 54X39CM,PARASINALIZACAO E LOCALIZACAO DE AMBIENTES,FIXACAO COM FITA DUPLA FACE,EXCLUSIVE PEDESTAL.FORNECIMENTO E COLOCACAO</v>
          </cell>
        </row>
        <row r="109">
          <cell r="B109" t="str">
            <v>05.057.0020-0</v>
          </cell>
          <cell r="C109" t="str">
            <v>ANEL TATIL DE TEXTURA CONSTRASTANTE (BORRACHA) E,PLACA TATILDE ALUMINIO EM BRAILE 10X3CM, PARA SINALIZACAO DE CORRIMAOS,PARA PESSOAS COM NECESSIDADES ESPECIFICAS.FORNECIMENTO E COLOCACAO</v>
          </cell>
        </row>
        <row r="110">
          <cell r="B110" t="str">
            <v>05.001.0350-0</v>
          </cell>
          <cell r="C110" t="str">
            <v>LIMPEZA DE VIDROS,FEITA NOS DOIS LADOS,CONTADO UM LADO</v>
          </cell>
        </row>
        <row r="111">
          <cell r="B111" t="str">
            <v>05.001.0360-0</v>
          </cell>
          <cell r="C111" t="str">
            <v>LIMPEZA DE PISOS CIMENTADOS</v>
          </cell>
        </row>
        <row r="112">
          <cell r="B112" t="str">
            <v>05.001.0365-0</v>
          </cell>
          <cell r="C112" t="str">
            <v>LIMPEZA DE PISOS CERAMICOS.</v>
          </cell>
        </row>
        <row r="113">
          <cell r="B113" t="str">
            <v>05.001.0385-0</v>
          </cell>
          <cell r="C113" t="str">
            <v>LIMPEZA DE PAREDES REVESTIDAS DE CERAMICAS OU AZULEJOS</v>
          </cell>
        </row>
        <row r="114">
          <cell r="B114" t="str">
            <v>05.058.0020-0</v>
          </cell>
          <cell r="C114" t="str">
            <v>LONA DE POLIETILENO(LONA TERREIRO)COM ESPESSURA DE 0,20MM PARA IMPERMEABILIZACAO DE SOLO,MEDIDA PELA AREA COBERTA,INCLUSIVE PERDAS E TRANSPASSE</v>
          </cell>
        </row>
        <row r="117">
          <cell r="C117" t="str">
            <v>GALERIAS, DRENOS E CONEXÕES</v>
          </cell>
        </row>
        <row r="118">
          <cell r="B118" t="str">
            <v>06.012.0001-0</v>
          </cell>
          <cell r="C118" t="str">
            <v>CAIXA DE AREIA DE CONCRETO ARMADO DE 1,00X1,00X1,80M,PARA COLETOR DE AGUAS PLUVIAIS DE 0,40M DE DIAMETRO COM PAREDES DEO,15M DE ESPESSURA,SENDO A BASE EM CONCRETO DOSADO PARA FCK=10MPA E REVESTIDA DE ARGAMASSA DE CIMENTO E AREIA,TRACO 1:4EM VOLUME,DEGRAUS DE FERRO FUNDIDO,INCLUSIVE FORNECIMENTO DETODOS OS MATERIAIS</v>
          </cell>
        </row>
        <row r="119">
          <cell r="B119" t="str">
            <v>06.012.0015-0</v>
          </cell>
          <cell r="C119" t="str">
            <v>POCO DE VISITA DE CONCRETO ARMADO DE 1,00X1,00X1,40M,PARA COLETOR DE AGUAS PLUVIAIS DE 0,40 A 0,50M DE DIAMETRO COM PAREDES DE 0,15M DE ESPESSURA E BASE EM CONCRETO DOSADO PARA FCK=10MPA E REVESTIDA COM ARGAMASSA DE CIMENTO E AREIA,TRACO 1:4 EM VOLUME,DEGRAUS DE FERRO FUNDIDO,INCLUSIVE FORNECIMENTODE TODOS OS MATERIAIS</v>
          </cell>
        </row>
        <row r="120">
          <cell r="B120" t="str">
            <v>06.015.0070-0</v>
          </cell>
          <cell r="C120" t="str">
            <v>GRELHA E CAIXILHO DE CONCRETO ARMADO,SENDO AS DIMENSOES EXTERNAS DE 0,30X0,90M(GRELHA) E 1,00X0,40M(CAIXILHO),PARA CAIXADE RALO,UTILIZANDO ARGAMASSA DE CIMENTO E AREIA,NO TRACO 1:4.FORNECIMENTO E COLOCACAO</v>
          </cell>
        </row>
        <row r="121">
          <cell r="B121" t="str">
            <v>06.014.0049-0</v>
          </cell>
          <cell r="C121" t="str">
            <v>CAIXA DE PASSAGEM EM ALVENARIA DE TIJOLO MACICO(7X10X20CM),EM PAREDES DE UMA VEZ(0,20M),DE 0,40X0,40X0,60M,EXCLUSIVE TAMPA,UTILIZANDO ARGAMASSA DE CIMENTO E AREIA,NO TRACO 1:4 EM VOLUME,COM FUNDO EM CONCRETO SIMPLES PROVIDO DE CALHA INTERNA,SENDO AS PAREDES REVESTIDAS INTERNAMENTE COM A MESMA ARGAMASSA</v>
          </cell>
        </row>
        <row r="122">
          <cell r="B122" t="str">
            <v>06.014.0060-0</v>
          </cell>
          <cell r="C122" t="str">
            <v>CAIXA DE PASSAGEM EM ALVENARIA DE TIJOLO MACICO(7X10X20CM),EM PAREDES DE UMA VEZ (0,20M),DE 0,40X0,40X0,60M,UTILIZANDO ARGAMASSA DE CIMENTO E AREIA,NO TRACO 1:4 EM VOLUME,COM FUNDOEM CONCRETO SIMPLES PROVIDO DE CALHA INTERNA,SENDO AS PAREDES REVESTIDAS INTERNAMENTE COM A MESMA ARGAMASSA,INCLUSIVE TAMPA DE CONCRETO ARMADO,15MPA,COM ESPESSURA DE 10CM</v>
          </cell>
        </row>
        <row r="123">
          <cell r="B123" t="str">
            <v>06.014.0102-0</v>
          </cell>
          <cell r="C123" t="str">
            <v>CAIXA DE RALO EM ALVENARIA DE TIJOLO MACICO(7X10X20CM),EM PAREDES DE UMA VEZ(0,20M),DE 0,30X0,90X0,90M,PARA AGUAS PLUVIAS,UTILIZANDO ARGAMASSA DE CIMENTO E AREIA,NO TRACO 1:4 EM VOLUME,SENDO AS PAREDES REVESTIDAS INTERNAMENTE COM A MESMA ARGAMASSA,C/BASE DE CONCRETO SIMPLES FCK=10MPA E GRELHA DE FERRO FUNDIDO DE 135KG E BOCA DE LOBO DE FERRO FUNDIDO DE 80KG</v>
          </cell>
        </row>
        <row r="124">
          <cell r="B124" t="str">
            <v>06.069.0100-0</v>
          </cell>
          <cell r="C124" t="str">
            <v>DUTO CORRUGADO HELICOIDAL,NA COR PRETA,SINGELO,DE POLIETILENO DE ALTA DENSIDADE(PEAD),P/PROTECAO DE CONDUTORES ELETRICOSEM INSTAL.SUBTERRANEAS,DIAMETRO NOMINAL 1 1/4",SENDO O DIAMETRO INTERNO 31,5MM,FORNECIDO C/2 TAMPOES NAS EXTREMIDADES,FITA DE AVISO"PERIGO"COM FIO GUIA DE ACO GALV.REVEST.PVC,NORMA NBR 13897/13898,LANC.DIR.SOLO,INCL.CONEXOES E KIT VEDACAO</v>
          </cell>
        </row>
        <row r="125">
          <cell r="B125" t="str">
            <v>06.069.0130-0</v>
          </cell>
          <cell r="C125" t="str">
            <v>DUTO CORRUGADO HELICOIDAL,NA COR PRETA,SINGELO,DE POLIETILENO DE ALTA DENSIDADE(PEAD),PARA PROTECAO DE CONDUTORES ELETRICOS EM INSTAL.SUBTERRANEAS,COM DIAMETRO NOMINAL 4",SENDO DIAMETRO INTERNO 102MM,FORNECIDO C/2 TAMPOES NAS EXTREMIDADES,FITA DE AVISO "PERIGO" C/FIO GUIA DE ACO GALV.REVEST.PVC,NORMA NBR 13897/13898,LANC.DIR.SOLO,INCL.CONEXOES E KIT VEDACAO</v>
          </cell>
        </row>
        <row r="126">
          <cell r="B126" t="str">
            <v>06.014.0064-0</v>
          </cell>
          <cell r="C126" t="str">
            <v>CAIXA DE PASSAGEM EM ALVENARIA DE TIJOLO MACICO(7X10X20CM),EM PAREDES DE UMA VEZ(0,20M),DE 0,60X0,60X0,80M,UTILIZANDO ARGAMASSA DE CIMENTO E AREIA,NO TRACO 1:4 EM VOLUME,COM FUNDOEM CONCRETO SIMPLES PROVIDO DE CALHA INTERNA,SENDO AS PAREDES REVESTIDAS INTERNAMENTE COM A MESMA ARGAMASSA,INCLUSIVE TAMPA DE CONCRETO ARMADO,15MPA,COM ESPESSURA DE 10CM</v>
          </cell>
        </row>
        <row r="127">
          <cell r="B127" t="str">
            <v>06.016.0004-0</v>
          </cell>
          <cell r="C127" t="str">
            <v>TAMPAO COMPLETO DE FºFº,DE 0,40 A 0,60M DE DIAMETRO,COM 120A 125KG,PADRAO CEDAE,PARA CAIXA DE REGISTRO,CARGA MINIMA PARA TESTE 25T,RESISTENCIA MAXIMA DE ROMPIMENTO 31,25T E FLECHARESIDUAL MAXIMA DE 17MM,ASSENTADO COM ARGAMASSA DE CIMENTOE AREIA,NO TRACO 1:4 EM VOLUME.FORNECIMENTO E ASSENTAMENTO</v>
          </cell>
        </row>
        <row r="128">
          <cell r="B128" t="str">
            <v>06.016.0009-0</v>
          </cell>
          <cell r="C128" t="str">
            <v>TAMPAO COMPLETO DE FºFº,PARA CAIXA DE INSPECAO OU SEMELHANTE,COM 25KG(T-33),CARGA MINIMA PARA TESTE 800KG,RESISTENCIA MAXIMA DE ROMPIMENTO 1000KG E FLECHA RESIDUAL MAXIMA DE 16MM,ASSENTADO COM ARGAMASSA DE CIMENTO E AREIA,NO TRACO 1:4 EM VOLUME.FORNECIMENTO E ASSENTAMENTO</v>
          </cell>
        </row>
        <row r="129">
          <cell r="B129" t="str">
            <v>06.001.0242-0</v>
          </cell>
          <cell r="C129" t="str">
            <v>ASSENTAMENTO DE TUBULACAO DE PVC,COM JUNTA ELASTICA,PARA COLETOR DE ESGOTOS,COM DIAMETRO NOMINAL DE 100MM,ATERRO E SOCAATE A ALTURA DA GERATRIZ SUPERIOR DO TUBO,CONSIDERANDO O MATERIAL DA PROPRIA ESCAVACAO,EXCLUSIVE TUBO E JUNTA</v>
          </cell>
        </row>
        <row r="130">
          <cell r="B130" t="str">
            <v>06.001.0243-0</v>
          </cell>
          <cell r="C130" t="str">
            <v>ASSENTAMENTO DE TUBULACAO DE PVC,COM JUNTA ELASTICA,PARA COLETOR DE ESGOTOS,COM DIAMETRO NOMINAL DE 150MM,ATERRO E SOCAATE A ALTURA DA GERATRIZ SUPERIOR DO TUBO,CONSIDERANDO O MATERIAL DA PROPRIA ESCAVACAO,EXCLUSIVE TUBO E JUNTA</v>
          </cell>
        </row>
        <row r="131">
          <cell r="B131" t="str">
            <v>06.001.0244-0</v>
          </cell>
          <cell r="C131" t="str">
            <v>ASSENTAMENTO DE TUBULACAO DE PVC,COM JUNTA ELASTICA,PARA COLETOR DE ESGOTOS,COM DIAMETRO NOMINAL DE 200MM,ATERRO E SOCAATE A ALTURA DA GERATRIZ SUPERIOR DO TUBO,CONSIDERANDO O MATERIAL DA PROPRIA ESCAVACAO,EXCLUSIVE TUBO E JUNTA</v>
          </cell>
        </row>
        <row r="132">
          <cell r="B132" t="str">
            <v>06.014.0101-0</v>
          </cell>
          <cell r="C132" t="str">
            <v>CAIXA DE RALO EM ALVENARIA DE TIJOLO MACICO(7X10X20CM),EM PAREDES DE UMA VEZ(0,20M),DE 0,30X0,90X0,90M,PARA AGUAS PLUVIAS,UTILIZANDO ARGAMASSA DE CIMENTO E AREIA,NO TRACO 1:4 EM VOLUME,SENDO AS PAREDES REVESTIDAS INTERNAMENTE COM A MESMA ARGAMASSA,COM BASE DE CONCRETO SIMPLES FCK=10MPA E GRELHA DE FERRO FUNDIDO DE 135KG</v>
          </cell>
        </row>
        <row r="133">
          <cell r="B133" t="str">
            <v>06.016.0053-0</v>
          </cell>
          <cell r="C133" t="str">
            <v>GRELHA PARA CANALETA DE FºFº,COM(40X100CM) CARGA MINIMA PARATESTE 14T,RESISTENCIA MAXIMA DE ROMPIMENTO 17,5T E FLECHA RESIDUAL MAXIMA 20MM.FORNECIMENTO E ASSENTAMENTO</v>
          </cell>
        </row>
        <row r="134">
          <cell r="B134" t="str">
            <v>06.272.0002-0</v>
          </cell>
          <cell r="C134" t="str">
            <v>TUBO PVC (NBR-7362), PARA ESGOTO SANITARIO, COM DIAMETRO NOMINAL DE 100MM, INCLUSIVE ANEL DE BORRACHA. FORNECIMENTO</v>
          </cell>
        </row>
        <row r="135">
          <cell r="B135" t="str">
            <v>06.272.0003-0</v>
          </cell>
          <cell r="C135" t="str">
            <v>TUBO PVC (NBR-7362), PARA ESGOTO SANITARIO, COM DIAMETRO NOMINAL DE 150MM, INCLUSIVE ANEL DE BORRACHA. FORNECIMENTO</v>
          </cell>
        </row>
        <row r="136">
          <cell r="B136" t="str">
            <v>06.272.0004-0</v>
          </cell>
          <cell r="C136" t="str">
            <v>TUBO PVC (NBR-7362), PARA ESGOTO SANITARIO, COM DIAMETRO NOMINAL DE 200MM, INCLUSIVE ANEL DE BORRACHA. FORNECIMENTO</v>
          </cell>
        </row>
        <row r="137">
          <cell r="B137" t="str">
            <v>06.001.0242-0</v>
          </cell>
          <cell r="C137" t="str">
            <v>ASSENTAMENTO DE TUBULACAO DE PVC,COM JUNTA ELASTICA,PARA COLETOR DE ESGOTOS,COM DIAMETRO NOMINAL DE 100MM,ATERRO E SOCAATE A ALTURA DA GERATRIZ SUPERIOR DO TUBO,CONSIDERANDO O MATERIAL DA PROPRIA ESCAVACAO,EXCLUSIVE TUBO E JUNTA</v>
          </cell>
        </row>
        <row r="138">
          <cell r="B138" t="str">
            <v>06.001.0243-0</v>
          </cell>
          <cell r="C138" t="str">
            <v>ASSENTAMENTO DE TUBULACAO DE PVC,COM JUNTA ELASTICA,PARA COLETOR DE ESGOTOS,COM DIAMETRO NOMINAL DE 150MM,ATERRO E SOCAATE A ALTURA DA GERATRIZ SUPERIOR DO TUBO,CONSIDERANDO O MATERIAL DA PROPRIA ESCAVACAO,EXCLUSIVE TUBO E JUNTA</v>
          </cell>
        </row>
        <row r="139">
          <cell r="B139" t="str">
            <v>06.001.0244-0</v>
          </cell>
          <cell r="C139" t="str">
            <v>ASSENTAMENTO DE TUBULACAO DE PVC,COM JUNTA ELASTICA,PARA COLETOR DE ESGOTOS,COM DIAMETRO NOMINAL DE 200MM,ATERRO E SOCAATE A ALTURA DA GERATRIZ SUPERIOR DO TUBO,CONSIDERANDO O MATERIAL DA PROPRIA ESCAVACAO,EXCLUSIVE TUBO E JUNTA</v>
          </cell>
        </row>
        <row r="140">
          <cell r="B140" t="str">
            <v>06.400.0020-0</v>
          </cell>
          <cell r="C140" t="str">
            <v>MONTAGEM,SEM FORNECIMENTO,DE CONJUNTO DE RECALQUE DE AGUA,SUBTERRANEO(PADRAO CEDAE),COMPREENDENDO OS SERVICOS DE MANUSEIO,COLOCACAO NA VALA,ALINHAMENTO E LIGACOES DO CONJUNTO HIDRAULICO,INSTALACAO DO PAINEL DE COMANDO EM POSTE E RESPECTIVASLIGACOES</v>
          </cell>
        </row>
        <row r="141">
          <cell r="B141" t="str">
            <v>06.069.0020-0</v>
          </cell>
          <cell r="C141" t="str">
            <v>DUTO ANELAR FLEXIVEL,NA COR CINZA CONCRETO,SINGELO,DE POLIETILENO DE ALTA DENSIDADE(PEAD),PARA PROTECAO DE CONDUTORES ELETRICOS,COM DIAMETRO NOMINAL DE 3",SENDO O DIAMETRO INTERNODE 76,0MM,COM FIO GUIA DE ACO E FORNECIDO COM 2 PLUGUES(TAMPOES)NAS EXTREMIDADES,LANCADO DIRETAMENTE NO SOLO,INCLUSIVE CONEXOES E KIT VEDACAO</v>
          </cell>
        </row>
        <row r="142">
          <cell r="B142" t="str">
            <v>06.069.0030-0</v>
          </cell>
          <cell r="C142" t="str">
            <v>DUTO ANELAR FLEXIVEL,NA COR CINZA CONCRETO,SINGELO,DE POLIETILETO DE ALTA DENSIDADE(PEAD),PARA PROTECAO DE CONDUTORES ELETRICOS,COM DIAMETRO NOMINAL DE 4",SENDO O DIAMETRO INTERNODE 95,0MM,COM FIO GUIA DE ACO E FORNECIDO COM 2 PLUGUES(TAMPOES)NAS EXTREMIDADES,LANCADO DIRETAMENTE NO SOLO,INCLUSIVE CONEXOES E KIT VEDACAO</v>
          </cell>
        </row>
        <row r="143">
          <cell r="B143" t="str">
            <v>06.069.0040-0</v>
          </cell>
          <cell r="C143" t="str">
            <v>DUTO ANELAR FLEXIVEL,NA COR CINZA CONCRETO,SINGELO,DE POLIETILENO DE ALTA DENSIDADE(PEAD),PARA PROTECAO DE CONDUTORES ELETRICOS,COM DIAMETRO NOMINAL DE 5",SENDO O DIAMETRO INTERNODE 107,5MM,COM FIO GUIA DE ACO E FORNECIDO COM 2 PLUGUES(TAMPOES)NAS EXTREMIDADES,LANCADO DIRETAMENTE NO SOLO,INCLUSIVECONEXOES E KIT VEDACAO</v>
          </cell>
        </row>
        <row r="147">
          <cell r="C147" t="str">
            <v>ARGAMASSAS, INJEÇÕES E CONSOLIDAÇÕES</v>
          </cell>
        </row>
        <row r="150">
          <cell r="C150" t="str">
            <v>BASES E PAVIMENTOS</v>
          </cell>
        </row>
        <row r="151">
          <cell r="B151" t="str">
            <v>08.001.0002-1</v>
          </cell>
          <cell r="C151" t="str">
            <v>BASE DE BRITA GRADUADA,INCLUSIVE FORNECIMENTO DOS MATERIAIS,MEDIDA APOS A COMPACTACAO</v>
          </cell>
        </row>
        <row r="152">
          <cell r="B152" t="str">
            <v>08.001.0005-0</v>
          </cell>
          <cell r="C152" t="str">
            <v>SUB-BASE DE PO-DE-PEDRA,INCLUSIVE ESPALHAMENTO,IRRIGACAO,COMPACTACAO E FORNECIMENTO DO MATERIAL</v>
          </cell>
        </row>
        <row r="153">
          <cell r="B153" t="str">
            <v>08.020.0008-0</v>
          </cell>
          <cell r="C153" t="str">
            <v>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v>
          </cell>
        </row>
        <row r="154">
          <cell r="B154" t="str">
            <v>08.027.0035-0</v>
          </cell>
          <cell r="C154" t="str">
            <v>MEIO-FIO RETO DE CONCRETO SIMPLES FCK=15MPA,MOLDADO NO LOCAL,TIPO DER-RJ,MEDINDO 0,15M NA BASE E COM ALTURA DE 0,45M,REJUNTAMENTO COM ARGAMASSA DE CIMENTO E AREIA,NO TRACO 1:3,5,COM FORNECIMENTO DE TODOS OS MATERIAIS,ESCAVACAO E REATERRO</v>
          </cell>
        </row>
        <row r="155">
          <cell r="B155" t="str">
            <v>08.050.0001-0</v>
          </cell>
          <cell r="C155" t="str">
            <v>PAVIMENTACAO COM BLOCOS VAZADOS DE CONCRETO,MEDINDO(50X50X10)CM,ASSENTES EM CAMADAS DE AREIA GROSSA DE 2CM,EXCLUSIVE PREPARO DE TERRENO.FORNECIMENTO E ASSENTAMENTO</v>
          </cell>
        </row>
        <row r="158">
          <cell r="C158" t="str">
            <v>SERVIÇOS DE PARQUES E JARDINS</v>
          </cell>
        </row>
        <row r="159">
          <cell r="B159" t="str">
            <v>09.015.0005-0</v>
          </cell>
          <cell r="C159" t="str">
            <v>ALAMBRADO EM TELA DE ARAME GALV.Nº14,MALHA LOSANGO 6CM DE LADO,PRESA A ARMACAO DE TUBOS GALV.,C/ELEMENTOS HORIZ.E VERT.,SENDO ESTES FIXADOS EM BLOCOS DE CONCRETO 30X30X60CM, FCK=15MPA,ESPACADOS 3,00M, C/ALTURA TOTAL 2,50M, ACIMA DO TERRENO.TUBOS HORIZ.SERAO DOIS,AMBOS C/1.1/2"DE DIAMETRO,ASSIM COMOOS VERT.,AS EMENDAS SERAO SOLDADAS.FORN.E COLOCAO</v>
          </cell>
        </row>
        <row r="160">
          <cell r="B160" t="str">
            <v>09.005.0052-0</v>
          </cell>
          <cell r="C160" t="str">
            <v>CORTE,DESGALHAMENTO,DESTOCAMENTO E DESENRAIZAMENTO DE ARVORE,COM ALTURA ATE 3,00M,DIAMETRO EM TORNO DE 15CM,COM AUXILIODE EQUIPAMENTO MECANICO</v>
          </cell>
        </row>
        <row r="161">
          <cell r="B161" t="str">
            <v>09.001.0001-1</v>
          </cell>
          <cell r="C161" t="str">
            <v>PLANTIO DE GRAMA EM PLACAS,TIPO SAO CARLOS,BATATAIS,LARGA ESANTO AGOSTINHO,INCLUSIVE COMPRA E ARRANCAMENTO NO LOCAL DEORIGEM,CARGA,TRANSPORTE,DESCARGA E PREPARO DO TERRENO</v>
          </cell>
        </row>
        <row r="162">
          <cell r="B162" t="str">
            <v>09.012.0001-0</v>
          </cell>
          <cell r="C162" t="str">
            <v>BANCO DE CONCRETO APARENTE,COM 1,50M DE COMPRIMENTO,45CM DELARGURA E 10CM DE ESPESSURA, SOBRE DOIS APOIOS DO MESMO MATERIAL,COM SECAO DE 10X30CM</v>
          </cell>
        </row>
        <row r="163">
          <cell r="B163" t="str">
            <v>09.012.0004-0</v>
          </cell>
          <cell r="C163" t="str">
            <v>MESA DE CONCRETO ARMADO,COM 4 BANCOS,CONFORME PROJETO CEHAB,REVESTIDOS COM ARGAMASSA DE CIMENTO E AREIA,NO TRACO 1:4. AMESA MEDINDO 0,80X0,80M,COM 0,80M DE ALTURA MAIS A FUNDACAOE OS BANCOS COM 0,35X0,35M E 0,50M DE ALTURA MAIS A FUNDACAO</v>
          </cell>
        </row>
        <row r="167">
          <cell r="C167" t="str">
            <v>FUNDAÇÕES</v>
          </cell>
        </row>
        <row r="168">
          <cell r="B168" t="str">
            <v>10.004.0135-0</v>
          </cell>
          <cell r="C168" t="str">
            <v>ESTACA PRE-FABRICADA DE CONCRETO,MEDIDA A PARTIR DA COTA DEARRASAMENTO,EXCLUSIVE EMENDAS,CRAVACAO E TRANSPORTE DE BATE-ESTACAS,PARA CARGA DE TRABALHO DE COMPRESSAO AXIAL DE ATE 350KN (35TF).FORNECIMENTO</v>
          </cell>
        </row>
        <row r="169">
          <cell r="B169" t="str">
            <v>10.002.0085-0</v>
          </cell>
          <cell r="C169" t="str">
            <v>CRAVACAO DE ESTACA,TRILHO TR-57,SIMPLES,INCLUSIVE FORNECIMENTO,UM CORTE AO MACARICO E PERDAS,EXCLUSIVE EMENDAS TRANSVERSAIS E DISPOSITIVOS CONTRA A PUNCAO</v>
          </cell>
        </row>
        <row r="170">
          <cell r="B170" t="str">
            <v>10.004.0265-0</v>
          </cell>
          <cell r="C170" t="str">
            <v>EMENDA METALICA EM ESTACA PRE-FABRICADA,PARA CARGA DE TRABALHO DE COMPRESSAO AXIAL DE ATE 350KN(35TF)</v>
          </cell>
        </row>
        <row r="171">
          <cell r="B171" t="str">
            <v>10.012.0001-0</v>
          </cell>
          <cell r="C171" t="str">
            <v>ARRASAMENTO DE ESTACA DE CONCRETO PARA CARGA DE TRABALHO DECOMPRESSAO AXIAL ATE 600KN</v>
          </cell>
        </row>
        <row r="174">
          <cell r="C174" t="str">
            <v>ESTRUTURAS</v>
          </cell>
        </row>
        <row r="175">
          <cell r="B175" t="str">
            <v>11.003.0001-1</v>
          </cell>
          <cell r="C175" t="str">
            <v>CONCRETO DOSADO RACIONALMENTE PARA UMA RESISTENCIA CARACTERISTICA A COMPRESSAO DE 10MPA,INCLUSIVE MATERIAIS,TRANSPORTE,PREPARO COM BETONEIRA,LANCAMENTO E ADENSAMENTO</v>
          </cell>
        </row>
        <row r="176">
          <cell r="B176" t="str">
            <v>11.003.0005-1</v>
          </cell>
          <cell r="C176" t="str">
            <v>CONCRETO DOSADO RACIONALMENTE PARA UMA RESISTENCIA CARACTERISTICA A COMPRESSAO DE 25MPA,INCLUSIVE MATERIAIS,TRANSPORTE,PREPARO COM BETONEIRA,LANCAMENTO E ADENSAMENTO</v>
          </cell>
        </row>
        <row r="177">
          <cell r="B177" t="str">
            <v>11.003.0006-0</v>
          </cell>
          <cell r="C177" t="str">
            <v>CONCRETO DOSADO RACIONALMENTE PARA UMA RESISTENCIA CARACTERISTICA A COMPRESSAO DE 30MPA,INCLUSIVE MATERIAIS,TRANSPORTE,PREPARO COM BETONEIRA,LANCAMENTO E ADENSAMENTO</v>
          </cell>
        </row>
        <row r="178">
          <cell r="B178" t="str">
            <v>11.004.0020-1</v>
          </cell>
          <cell r="C178" t="str">
            <v>FORMAS DE MADEIRA DE 3ª PARA MOLDAGEM DE PECAS DE CONCRETO ARMADO COM PARAMENTOS PLANOS,EM LAJES,VIGAS,PAREDES,ETC,SERVINDO A MADEIRA 3 VEZES,INCLUSIVE DESMOLDAGEM,EXCLUSIVE ESCORAMENTO.</v>
          </cell>
        </row>
        <row r="179">
          <cell r="B179" t="str">
            <v>11.004.0066-0</v>
          </cell>
          <cell r="C179" t="str">
            <v>ESCORAMENTO DE FORMA DE PARAMETROS VERTICAIS,PARA ALTURA ATE1,50M,COM APROVEITAMENTO DE 2 VEZES DA MADEIRA,INCLUSIVE RETIRADA</v>
          </cell>
        </row>
        <row r="180">
          <cell r="B180" t="str">
            <v>11.004.0069-1</v>
          </cell>
          <cell r="C180" t="str">
            <v>ESCORAMENTO DE FORMAS DE PARAMENTOS VERTICAIS,PARA ALTURA DE1,50 A 5,00M,COM 30% DE APROVEITAMENTO DA MADEIRA,INCLUSIVERETIRADA</v>
          </cell>
        </row>
        <row r="181">
          <cell r="B181" t="str">
            <v>11.005.0001-1</v>
          </cell>
          <cell r="C181" t="str">
            <v>FORMAS DE CHAPAS DE MADEIRA COMPENSADA,EMPREGANDO-SE AS DE 14MM,RESINADAS,E TAMBEM AS DE 20MM DE ESPESSURA,PLASTIFICADAS,SERVINDO 4 VEZES,E A MADEIRA AUXILIAR SERVINDO 3 VEZES,INCLUSIVE FORNECIMENTO E DESMOLDAGEM,EXCLUSIVE ESCORAMENTO</v>
          </cell>
        </row>
        <row r="182">
          <cell r="B182" t="str">
            <v>11.009.0011-0</v>
          </cell>
          <cell r="C182" t="str">
            <v>FIO DE ACO CA-60,REDONDO,COM SALIENCIA OU MOSSA,COEFICIENTEDE CONFORMACAO SUPERFICIAL MINIMO(ADERENCIA)IGUAL A 1,5,DIAMETRO ENTRE 4,2 A 5MM,DESTINADO A ARMADURA DE PECAS DE CONCRETO ARMADO,COMPREENDENDO 10% DE PERDAS DE PONTAS E ARAME 18.FORNECIMENTO</v>
          </cell>
        </row>
        <row r="183">
          <cell r="B183" t="str">
            <v>11.009.0013-0</v>
          </cell>
          <cell r="C183" t="str">
            <v>BARRA DE ACO CA-50,COM SALIENCIA OU MOSSA,COEFICIENTE DE CONFORMACAO SUPERFICIAL MINIMO (ADERENCIA) IGUAL A 1,5,DIAMETRODE 6,3MM,DESTINADA A ARMADURA DE CONCRETO ARMADO,10% DE PERDAS DE PONTAS E ARAME 18.FORNECIMENTO</v>
          </cell>
        </row>
        <row r="184">
          <cell r="B184" t="str">
            <v>11.009.0014-1</v>
          </cell>
          <cell r="C184" t="str">
            <v>BARRA DE ACO CA-50,COM SALIENCIA OU MOSSA,COEFICIENTE DE CONFORMACAO SUPERFICIAL MINIMO (ADERENCIA) IGUAL A 1,5,DIAMETRODE 8 A 12,5MM,DESTINADA A ARMADURA DE CONCRETO ARMADO,10%DE PERDAS DE PONTAS E ARAME 18.FORNECIMENTO</v>
          </cell>
        </row>
        <row r="185">
          <cell r="B185" t="str">
            <v>11.009.0015-1</v>
          </cell>
          <cell r="C185" t="str">
            <v>BARRA DE ACO CA-50,COM SALIENCIA OU MOSSA,COEFICIENTE DE CONFORMACAO SUPERFICIAL MINIMO (ADERENCIA) IGUAL A 1,5,DIAMETROACIMA DE 12,5MM,DESTINADA A ARMADURA DE CONCRETO ARMADO,10%DE PERDAS DE PONTAS E ARAME 18.FORNECIMENTO</v>
          </cell>
        </row>
        <row r="186">
          <cell r="B186" t="str">
            <v>11.011.0029-0</v>
          </cell>
          <cell r="C186" t="str">
            <v>CORTE,DOBRAGEM,MONTAGEM E COLOCACAO DE FERRAGENS NAS FORMAS,ACO CA-50,EM BARRAS REDONDAS,COM DIAMETRO IGUAL A 6,3MM</v>
          </cell>
        </row>
        <row r="187">
          <cell r="B187" t="str">
            <v>11.011.0030-1</v>
          </cell>
          <cell r="C187" t="str">
            <v>CORTE,DOBRAGEM,MONTAGEM E COLOCACAO DE FERRAGENS NAS FORMAS,ACO CA-50,EM BARRAS REDONDAS,COM DIAMETRO DE 8 A 12,5MM</v>
          </cell>
        </row>
        <row r="188">
          <cell r="B188" t="str">
            <v>11.011.0031-1</v>
          </cell>
          <cell r="C188" t="str">
            <v>CORTE,DOBRAGEM,MONTAGEM E COLOCACAO DE FERRAGENS NAS FORMAS,ACO CA-50,EM BARRAS REDONDAS,COM DIAMETRO ACIMA DE 12,5MM</v>
          </cell>
        </row>
        <row r="189">
          <cell r="B189" t="str">
            <v>11.013.0003-1</v>
          </cell>
          <cell r="C189" t="str">
            <v>VERGAS DE CONCRETO ARMADO PARA ALVENARIA,COM APROVEITAMENTODA MADEIRA POR 10 VEZES</v>
          </cell>
        </row>
        <row r="190">
          <cell r="B190" t="str">
            <v>11.016.0100-0</v>
          </cell>
          <cell r="C190" t="str">
            <v>ESTRUTURA METALICA,COM ACO ASTM A-572,PARA ESTRUTURA DE EDIFICACOES,PILARES,VIGAS PRINCIPAIS E SECUNDARIAS,ESCADAS,PATAMARES E CHAPAS DAS BASES DA FUNDACAO,PERDAS E PINTURA DE TRATAMENTO,INCLUSIVE FORNECIMENTO DE TODOS OS MATERIAIS PARA LIGACOES E FIXACOES E MONTAGEM</v>
          </cell>
        </row>
        <row r="191">
          <cell r="B191" t="str">
            <v>11.023.0002-0</v>
          </cell>
          <cell r="C191" t="str">
            <v>TELA PARA ESTRUTURA DE CONCRETO ARMADO,FORMADA POR FIOS DEACO CA-60,CRUZADAS E SOLDADAS ENTRE SI,FORMANDO MALHAS QUADRADAS DE FIOS COM DIAMETRO DE 4,2MM E ESPACAMENTO ENTRE ELESDE 15X15CM.FORNECIMENTO</v>
          </cell>
        </row>
        <row r="192">
          <cell r="B192" t="str">
            <v>11.030.0085-0</v>
          </cell>
          <cell r="C192" t="str">
            <v>LAJE PRE-MOLDADA BETA 16,PARA SOBRECARGA DE 3,5KN/M2 E VAO DE 5,20M,CONSIDERANDO VIGOTAS,TIJOLOS E ARMADURA NEGATIVA,INCLUSIVE CAPEAMENTO DE 4CM DE ESPESSURA,COM CONCRETO FCK=25MPAE ESCORAMENTO.FORNECIMENTO E MONTAGEM DO CONJUNTO</v>
          </cell>
        </row>
        <row r="195">
          <cell r="C195" t="str">
            <v>ALVENARIAS E DIVISÓRIAS</v>
          </cell>
        </row>
        <row r="196">
          <cell r="B196" t="str">
            <v>12.002.0085-0</v>
          </cell>
          <cell r="C196" t="str">
            <v>APERTO DE ALVENARIA SOB VIGAS OU TETOS,EXECUTADA COM TIJOLOSMACICOS DE 7X10X20CM INCLINADOS,ASSENTES COM ARGAMASSA DE CIMENTO E SAIBRO,TRACO 1:6,EM PAREDES DE MEIA VEZ(0,10M)</v>
          </cell>
        </row>
        <row r="197">
          <cell r="B197" t="str">
            <v>12.003.0095-0</v>
          </cell>
          <cell r="C197" t="str">
            <v>ALVENARIA DE TIJOLOS CERAMICOS FURADOS 10X20X30CM,COMPLEMENTADA COM 20% DE TIJOLOS DE 10X20X20CM,ASSENTES COM ARGAMASSADE CIMENTO E SAIBRO,NO TRACO 1:8,EM PAREDES DE UMA VEZ(0,20M),DE SUPERFICIE CORRIDA,ATE 3,00M DE ALTURA E MEDIDA PELA AREA REAL</v>
          </cell>
        </row>
        <row r="198">
          <cell r="B198" t="str">
            <v>12.050.0001-0</v>
          </cell>
          <cell r="C198" t="str">
            <v>ALVENARIA ESTRUTURAL DE TIJOLOS CERAMICOS 14X19X29CM,APARENTES,ESPESSURA 14CM,COM QUALIDADE E RESISTENCIA A COMPRESSAO CONFORME NORMAS DA ABNT,ASSENTES COM ARGAMASSA DE CIMENTO E AREIA,NO TRACO 1:3,SUPERFICIES COM VAOS E ARESTAS,CONFORME PROJETO CEHAB</v>
          </cell>
        </row>
        <row r="199">
          <cell r="B199" t="str">
            <v>12.005.0035-0</v>
          </cell>
          <cell r="C199" t="str">
            <v>ALVENARIA DE BLOCOS DE CONCRETO 15X20X40CM,ASSENTES COM ARGAMASSA DE CIMENTO E AREIA,NO TRACO 1:8,EM PAREDES DE 0,15M DEESPESSURA,COM VAOS OU ARESTAS,ATE 3,00M DE ALTURA E MEDIDA PELA AREA REAL</v>
          </cell>
        </row>
        <row r="200">
          <cell r="B200" t="str">
            <v>12.005.0080-0</v>
          </cell>
          <cell r="C200" t="str">
            <v>ALVENARIA DE BLOCOS DE CONCRETO 20X20X40CM,ASSENTES COM ARGAMASSA DE CIMENTO E AREIA,NO TRACO 1:6,EM PAREDES DE 0,20M DEESPESSURA,DE SUPERFICIE CORRIDA,ATE 3,00M DE ALTURA E MEDIDA PELA AREA REAL</v>
          </cell>
        </row>
        <row r="201">
          <cell r="B201" t="str">
            <v>12.006.0010-0</v>
          </cell>
          <cell r="C201" t="str">
            <v>PAREDE DE BLOCOS CERAMICOS VAZADOS(COBOGO),DE 10X10X10CM,ASSENTES COM ARGAMASSA DE CIMENTO E AREIA,NO TRACO 1:4,LEVANDOUM VERGALHAO DE 4,2MM EM CADA JUNTA HORIZONTAL,PRESO NAS EXTREMIDADES A ESTRUTURA OU ALVENARIA EXISTENTE</v>
          </cell>
        </row>
        <row r="202">
          <cell r="B202" t="str">
            <v>12.016.0008-0</v>
          </cell>
          <cell r="C202" t="str">
            <v>PAREDE DRYWALL,C/ESP.95MM,ESTRUT.C/MONTANTES SIMPLES AUTOPORTANTES 70MM,FIXADOS A GUIAS HORIZONTAIS 70MM,AMBOS ACO GALV.C/ESP.0,5MM,C/DUAS CHAPAS GESSO ACARTONADO STANDARD,ESP.12,5MM,LARG.1200MM,FIXADA AOS MONTANTES POR MEIO DE PARAFUSOS,C/TRATAMENTO JUNTAS C/MASSA E FITA P/UNIF.DA SUPERF.DAS CHAPASDE GESSO ACARTONADO,APLIC.EM AREAS SECAS.FORN. E COLOCACAO</v>
          </cell>
        </row>
        <row r="203">
          <cell r="B203" t="str">
            <v>12.016.0010-0</v>
          </cell>
          <cell r="C203" t="str">
            <v>PAREDE DRYWALL,C/ESP.95MM,ESTRUT.C/MONTANTES SIMPLES AUTOPORTANTES 70MM,FIX.A GUIAS HORIZONTAIS 70MM,AMBOS ACO GALV.ESP.0,5MM,C/DUAS CHAPAS GESSO ACARTONADO STANDARD,C/ADICAO DE LAMINERAL,ESP.12,5MM,LARG.1200MM,FIX.MONTANT.POR MEIO DE PARAFUSOS,C/TRATAMENTO JUNTAS C/MASSA E FITA P/UNIF.SUPERF.DAS CHAPAS DE GESSO ACARTONADO,APLIC.AREAS SECAS.FORN.E COLOCACAO</v>
          </cell>
        </row>
        <row r="204">
          <cell r="B204" t="str">
            <v>12.016.0020-0</v>
          </cell>
          <cell r="C204" t="str">
            <v>PAREDE DRYWALL ESP.73MM,ESTRUT.MONTANTES SIMPL.AUTOPORTANTES48MM,ESPACADOS ENTRE SI A CADA 400MM,FIX.A GUIAS HORIZONTAIS 48MM,AMBOS ACO GALV.ESP.0,5MM,C/1 CHAPA GESSO ACARTONADO STANDARD E UMA RU(RESIST.A UMIDADE),ESP.12,5MM,LARG.1200MM,C/TRATAMENTO JUNTAS C/MASSA E FITA P/UNIF.DA SUPERF.DAS CHAPASDE GESSO ACARTONADO.APLICAC.AREA SECA E UMIDA.FORN.COLOC.</v>
          </cell>
        </row>
        <row r="205">
          <cell r="B205" t="str">
            <v>12.035.0001-0</v>
          </cell>
          <cell r="C205" t="str">
            <v>PAREDE DIVISORIA PARA SANITARIO EM GRANITO CINZA CARIJO,COM3CM DE ESPESSURA,POLIDA NAS DUAS FACES,FIXACAO PISO OU PAREDE,EXCLUSIVE FERRAGENS PARA FIXACAO.FORNECIMENTO E COLOCACAO</v>
          </cell>
        </row>
        <row r="208">
          <cell r="C208" t="str">
            <v>REVESTIMENTOS DE PAREDES, TETOS E PISOS</v>
          </cell>
        </row>
        <row r="209">
          <cell r="B209" t="str">
            <v>13.001.0010-1</v>
          </cell>
          <cell r="C209" t="str">
            <v>CHAPISCO EM SUPERFICIE DE CONCRETO OU ALVENARIA,COM ARGAMASSA DE CIMENTO E AREIA,NO TRACO 1:3</v>
          </cell>
        </row>
        <row r="210">
          <cell r="B210" t="str">
            <v>13.003.0003-0</v>
          </cell>
          <cell r="C210" t="str">
            <v>REVESTIMENTO INTERNO(PRONTO)EM MASSA UNICA COM ARGAMASSA DECIMENTO E AREIA TERMOTRATADA, COM ESPESSURA DE 2CM,SOBRE SUPERFICIE CHAPISCADA, EXCLUSIVE CHAPISCO</v>
          </cell>
        </row>
        <row r="211">
          <cell r="B211" t="str">
            <v>13.003.0005-0</v>
          </cell>
          <cell r="C211" t="str">
            <v>REVESTIMENTO EXTERNO(PRONTO)EM MASSA UNICA COM ARGAMASSA DECIMENTO E AREIA TERMOTRATADA,COM ESPESSURA DE 3CM,INCLUSIVECHAPISCO DE CIMENTO E AREIA TRACO 1:3</v>
          </cell>
        </row>
        <row r="212">
          <cell r="B212" t="str">
            <v>13.026.0015-0</v>
          </cell>
          <cell r="C212" t="str">
            <v>REVESTIMENTO DE PAREDES COM AZULEJO BRANCO 15X15CM,QUALIDADEEXTRA,ASSENTE CONFORME ITEM 13.025.0058</v>
          </cell>
        </row>
        <row r="213">
          <cell r="B213" t="str">
            <v>13.030.0258-0</v>
          </cell>
          <cell r="C213" t="str">
            <v>REVESTIMENTO DE PAREDES COM CERAMICA AZUL,VERDE OU PRETO,COMMEDIDAS EM TORNO DE 10X10CM,TELADA,PLACA 30X30CM,ASSENTE CONFORME ITEM 13.025.0058</v>
          </cell>
        </row>
        <row r="214">
          <cell r="B214" t="str">
            <v>13.045.0065-0</v>
          </cell>
          <cell r="C214" t="str">
            <v>REVESTIMENTO DE PAREDES COM MARMORE BRANCO CLASSICO,EM PLACAS POLIDAS,MEDIDAS IGUAIS OU MAIORES QUE 60X40CM,COM ESPESSURA DE 2CM,COM 2 POLIMENTOS,ASSENTES COM 2 GRAMPOS DE LATAO DE1/8" POR PLACA E ARGAMASSA DE CIMENTO,SAIBRO E AREIA,NO TRACO 1:3:3 E NATA DE CIMENTO,REJUNTADAS COM CIMENTO BRANCO</v>
          </cell>
        </row>
        <row r="215">
          <cell r="B215" t="str">
            <v>13.196.0020-0</v>
          </cell>
          <cell r="C215" t="str">
            <v>FORRO REMOVIVEL COMPOSTO DE GESSO ACARTONADO,TIPO STANDARD ASER APLICADO SIST.DRYWALL,C/PLACA BORDA QUADRADA 625X625MM,REVEST.VINIL,ESP.6,5;9,5 OU 12,5MM,ESTRUT.EM PERFIS TIP.TRAVESSA "T" ACO GALV.ALUMINIO OU LIGAS ALUMINIO,ESP.MINIMA 0,5MM C/PINTURA ELETROSTATICA OU CONVENCIONAL,SUSPENSA POR MEIODE PENDURAIS,FIXADOS EM ESTRUTURA SUPERIOR.FORN.E COLOCACAO</v>
          </cell>
        </row>
        <row r="216">
          <cell r="B216" t="str">
            <v>13.196.0100-0</v>
          </cell>
          <cell r="C216" t="str">
            <v>FORRO ARAMADO MONOLITICO DE DRYWALL,COMPOSTO DE UMA CHAPA GESSO ACARTONADO,TIPO STANDARD,LARGURA DE 600MM,COMPRIMENTO DE2000MM E ESPESSURA DE 12,5MM,COM TRATAMENTO JUNTAS COM MASSA E FITA PARA UNIFORMIZACAO DA SUPERFICIE DAS CHAPAS DE GESSO ACARTONADO,SUSPENSA POR MEIO DE ARAME Nº18,REVESTIDO DE PVC,FIXADO EM ESTRUTURA SUPERIOR.FORN.E COLOC.</v>
          </cell>
        </row>
        <row r="217">
          <cell r="B217" t="str">
            <v>13.196.0111-0</v>
          </cell>
          <cell r="C217" t="str">
            <v>REVESTIMENTO DRYWALL C/ESP.MINIMA 23MM E MAXIMA 32MM(MASSA+CHAPA DE GESSO),APLICADO A ALVENARIA/ESTRUTURA EXISTENTE,C/UMA CHAPA GESSO ACARTONADO,TIPO ST(STANDARD),ESP.12,5MM,LARG.1200MM,COLADA SOBRE ALVENARIA/ESTRUTURA EXISTENTE,C/TRATAMENTO DE JUNTAS C/MASSA E FITA P/UNIFORMIZACAO DA SUPERFICIE DASCHAPAS DE GESSO ACARTONADO.APLICAC.AREAS SECAS.FORN.E COLOC</v>
          </cell>
        </row>
        <row r="218">
          <cell r="B218" t="str">
            <v>13.199.0015-0</v>
          </cell>
          <cell r="C218" t="str">
            <v>VENEZIANA VERTICAL(BRISE SOLEIL)DE CHAPA DE ALUMINIO,COM 1,2MM DE ESPESSURA,FIXADO EM CANTONEIRAS DE ACO APARAFUSADAS,EMEDIDA PELA AREA COLOCADA.FORNECIMENTO E COLOCACAO</v>
          </cell>
        </row>
        <row r="219">
          <cell r="B219" t="str">
            <v>13.200.0015-1</v>
          </cell>
          <cell r="C219" t="str">
            <v>REVESTIMENTO EM CHAPA LAMINADA COM ACABAMENTO BRILHANTE,DE 0,8MM DE ESPESSURA,SOBRE PECAS DE MADEIRA AMPLAS,COMO PORTAS,MESAS,ARMARIOS E PRATELEIRAS FUNDAS</v>
          </cell>
        </row>
        <row r="220">
          <cell r="B220" t="str">
            <v>13.205.0025-0</v>
          </cell>
          <cell r="C220" t="str">
            <v>PROTECAO DE PORTAS EM VINIL DE ALTO IMPACTO,COM ACABAMENTO TEXTURIZADO,VARIAS CORES.FORNECIMENTO E COLOCACAO</v>
          </cell>
        </row>
        <row r="221">
          <cell r="B221" t="str">
            <v>13.301.0095-0</v>
          </cell>
          <cell r="C221" t="str">
            <v>PISO CIMENTADO IMPERMEAVEL,COM 1,5CM DE ESPESSURA,DE ARGAMASSA DE CIMENTO E AREIA,NO TRACO 1:3 E IMPERMEABILIZANTE DE PEGA NORMAL ADICIONADO A AGUA DA ARGAMASSA NA DOSAGEM DE 1:12,ALISADO A COLHER,SOBRE BASE OU CONTRAPISO EXISTENTE</v>
          </cell>
        </row>
        <row r="222">
          <cell r="B222" t="str">
            <v>13.301.0100-0</v>
          </cell>
          <cell r="C222" t="str">
            <v>PISO CIMENTADO IMPERMEAVEL,COM 3CM DE ESPESSURA EM DUAS CAMADAS DE 1,5CM,DE ARGAMASSA DE CIMENTO E AREIA,NO TRACO 1:3 EIMPERMEABILIZANTE DE PEGA NORMAL ADICIONADO A AGUA DA ARGAMASSA NA DOSAGEM DE 1:12,ALISADO A COLHER,SOBRE BASE,OU CONTRAPISO EXISTENTE</v>
          </cell>
        </row>
        <row r="223">
          <cell r="B223" t="str">
            <v>13.348.0075-0</v>
          </cell>
          <cell r="C223" t="str">
            <v>SOLEIRA EM GRANITO CINZA ANDORINHA,ESPESSURA DE 3CM,COM 2 PLIMENTOS,LARGURA DE 15CM,ASSENTADO COM ARGAMASSA DE CIMENTO,SAIBRO E AREIA, NO TRACO 1:2:2, E REJUNTAMENTO COM CIMENTOBRANCO E CORANTE</v>
          </cell>
        </row>
        <row r="224">
          <cell r="B224" t="str">
            <v>13.330.0075-0</v>
          </cell>
          <cell r="C224" t="str">
            <v>REVESTIMENTO DE PISO COM LADRILHO CERAMICO,ANTIDERRAPANTE,COM MEDIDAS EM TORNO DE 45X45CM,SUJEITO A TRAFEGO INTENSO,RESISTENCIA A ABRASAO P.E.I.-IV,ASSENTES EM SUPERFICIE COM NATADE CIMENTO SOBRE ARGAMASSA DE CIMENTO,AREIA E SAIBRO,NO TRACO 1:3:3,REJUNTAMENTO COM CIMENTO BRANCO E CORANTE</v>
          </cell>
        </row>
        <row r="225">
          <cell r="B225" t="str">
            <v>13.348.0012-0</v>
          </cell>
          <cell r="C225" t="str">
            <v>REVESTIMENTO DE PISOS COM GRANITO CINZA ANDORINHA APICOADO,EM PLACAS,COM ESPESSURA DE 3CM,ASSENTADO SOBRE TERRENO NIVELADO,COM NATA DE CIMENTO SOBRE ARGAMASSA DE CIMENTO E AREIA,NO TRACO 1:3</v>
          </cell>
        </row>
        <row r="226">
          <cell r="B226" t="str">
            <v>13.348.0040-0</v>
          </cell>
          <cell r="C226" t="str">
            <v>CAPA DE DEGRAU EM GRANITO CINZA ANDORINHA,30X3CM,SEM ACABAMENTO,ASSENTE COMO EM 13.348.0010</v>
          </cell>
        </row>
        <row r="227">
          <cell r="B227" t="str">
            <v>13.348.0045-0</v>
          </cell>
          <cell r="C227" t="str">
            <v>ESPELHO OU CHAPIM EM GRANITO CINZA ANDORINHA,20X3CM,SEM ACABAMENTO,ASSENTADO COMO NO ITEM 13.348.0030</v>
          </cell>
        </row>
        <row r="228">
          <cell r="B228" t="str">
            <v>13.348.0050-0</v>
          </cell>
          <cell r="C228" t="str">
            <v>PEITORIL EM GRANITO CINZA ANDORINHA,ESPESSURA DE 2CM,LARGURA15 A 18CM,ASSENTADO COM NATA DE CIMENTO SOBRE ARGAMASSA DECIMENTO,SAIBRO E AREIA,NO TRACO 1:3:3 E REJUNTAMENTO COM CIMENTO BRANCO</v>
          </cell>
        </row>
        <row r="229">
          <cell r="B229" t="str">
            <v>13.370.0045-0</v>
          </cell>
          <cell r="C229" t="str">
            <v>PAVIMENTACAO TIPO PLAQUEAMENTO EXECUTADO COM PLACAS DE 40X80X10CM DE CONCRETO FCK=10MPA,JUNTA DE 2CM,COM ARMACAO DE TELAESTRUTURAL CA-60,PRE-FABRICADA,MALHA QUADRADA,SOLDADA,FIO DIAMETRO DE 3,4MM A CADA 15CM,INCLUSIVE PREPARO DO TERRENO</v>
          </cell>
        </row>
        <row r="230">
          <cell r="B230" t="str">
            <v>13.373.0020-0</v>
          </cell>
          <cell r="C230" t="str">
            <v>PISO DE CONCRETO ARMADO MONOLITICO,C/JUNTA FRIA,ALISADO C/REGUA VIBRATORIA,ESPESSURA 10CM,SOBRE TERRENO ACERTADO E SOBRELASTRO DE BRITA,EXCLUSIVE ACERTO DO TERRENO,INCLUSIVE BRITA,LONA DE TECIDO RESINADO,TELA SOLDADA 15X15CM #4,2MM(DUPLA),CONCRETO USINADO RESISTENCIA A COMPRESSAO 20MPA C/TRANSPORTEDO CONCRETO E TODA A MAO-DE-OBRA E EQUIPAMENTOS NECESSARIOS</v>
          </cell>
        </row>
        <row r="231">
          <cell r="B231" t="str">
            <v>13.380.0015-0</v>
          </cell>
          <cell r="C231" t="str">
            <v>RODAPE DE MARMORITE,FUNDIDO NO LOCAL,COM 10CM DE ALTURA,1CMDE ESPESSURA, TERMINANDO EM CANTO RETO JUNTO AO PISO, FEITOCOM CIMENTO E GRANA Nº1 DE MARMORE BRANCO NACIONAL, COM POLIMENTO MANUAL,O MARMORITE E EXECUTADO SOBRE EMBOCO PREVIO NAOINCLUIDO NESTA</v>
          </cell>
        </row>
        <row r="232">
          <cell r="B232" t="str">
            <v>13.380.0020-0</v>
          </cell>
          <cell r="C232" t="str">
            <v>ESCADA DE MARMORITE,COMPOSTA DE CAPA E ESPELHO PRE-MOLDADOSEM OFICINA E ASSENTADOS NA OBRA, FEITO O MARMORITE COM GRANANº1 DE MARMORE BRANCO NACIONAL E CIMENTO, E COM CAMADA  DE6MM.ESTA ESPECIFICACAO SE REFERE A ESCADAS COM LARGURA TOTALDAS DUAS PECAS DE 0,48M E COMPREENDENDO 1,00M LINEAR  DO CONJUNTO DE CAPA E ESPELHO</v>
          </cell>
        </row>
        <row r="233">
          <cell r="B233" t="str">
            <v>13.380.0105-6</v>
          </cell>
          <cell r="C233" t="str">
            <v>PISO DE MARMORITE, COMPREENDENDO:
A) LASTRO, COM 1CM DE ESPESSURA MÉDIA, DE ARGAMASSA DE CIMENTO E AREIA GROSSA, NO TRAÇO 1:4;
B) CAMADA DE MARMORITE, COM 1CM DE ESPESSURA, FEITA COM GRANA Nº 1 DE MÁRMORE BRANCO NACIONAL E CIMENTO, SUPERFÍCIE ESTUCADA APÓS A FUNDIÇÃO, COM 3 POLIMENTOS MECÂNICOS, EXCLUSIVE JUNTA
</v>
          </cell>
        </row>
        <row r="234">
          <cell r="B234" t="str">
            <v>13.381.0051-0</v>
          </cell>
          <cell r="C234" t="str">
            <v>JUNTA PLASTICA 27X3MM,PARA PISOS CONTINUOS.FORNECIMENTO E COLOCACAO</v>
          </cell>
        </row>
        <row r="235">
          <cell r="B235" t="str">
            <v>13.398.0020-0</v>
          </cell>
          <cell r="C235" t="str">
            <v>RODAPE EM MADEIRA DE LEI,COM SECAO DE 5X2CM,PREGADO EM TACOSEMBUTIDOS NA ALVENARIA</v>
          </cell>
        </row>
        <row r="236">
          <cell r="B236" t="str">
            <v>13.398.0020-0</v>
          </cell>
          <cell r="C236" t="str">
            <v>RODAPE EM MADEIRA DE LEI,COM SECAO DE 5X2CM,PREGADO EM TACOSEMBUTIDOS NA ALVENARIA</v>
          </cell>
        </row>
        <row r="239">
          <cell r="C239" t="str">
            <v>ESQUADRIAS DE PVC, FERRO ALUMÍNIO OU MADEIRA, VIDRAÇAS E FERRAGENS</v>
          </cell>
        </row>
        <row r="240">
          <cell r="B240" t="str">
            <v>14.002.0055-0</v>
          </cell>
          <cell r="C240" t="str">
            <v>PORTA CORTA-FOGO PARA SAIDA DE EMERGENCIA,MEDINDO 90X210X5CM,SEGUNDO ABNT NBR 11742,CLASSE P-60,CHAPA DE ACO,TENDO MARCOS DO MESMO MATERIAL,INCLUSIVE TRES PARES DE DOBRADICAS COM MOLA.FORNECIMENTO E COLOCACAO</v>
          </cell>
        </row>
        <row r="241">
          <cell r="B241" t="str">
            <v>14.002.0084-0</v>
          </cell>
          <cell r="C241" t="str">
            <v>PORTAO EM ESTRUTURA DE TUBOS DE FERRO GALVANIZADO DE 1" E 1.1/2",COM DUAS FOLHAS DE ABRIR,FECHAMENTO COM TELA DE ARAME GALVANIZADO Nº12,MALHA 2",EXCLUSIVE FECHADURA.FORNECIMENTO ECOLOCACAO</v>
          </cell>
        </row>
        <row r="242">
          <cell r="B242" t="str">
            <v>14.002.0133-0</v>
          </cell>
          <cell r="C242" t="str">
            <v>GRADE DE FERRO FORMADA DE BARRAS VERTICAIS DE 1.1/2"X3/8",HORIZONTAIS DE 2"X3/8", COM MONTANTES DE 1.1/2"X1.1/2" A CADA2,00M,CONFORME PROJETO Nº6005/EMOP.FORNECIMENTO E COLOCACAO</v>
          </cell>
        </row>
        <row r="243">
          <cell r="B243" t="str">
            <v>14.002.0220-0</v>
          </cell>
          <cell r="C243" t="str">
            <v>CORRIMAO DE TUBO DE FERRO GALVANIZADO DE 1.1/4",PRESO POR CHUMBADORES A CADA METRO.FORNECIMENTO E COLOCACAO</v>
          </cell>
        </row>
        <row r="244">
          <cell r="B244" t="str">
            <v>14.002.0414-0</v>
          </cell>
          <cell r="C244" t="str">
            <v>PORTA DE ABRIR EM ACO LAMINADO A FRIO COM ADICAO DE COBRE,TIPO VENEZIANA,PINTADA COM TINTA PRIMER,COM LARGURA E ALTURA APROXIMADAS DE 0,60X2,10M, INCLUSIVE FECHADURA DE CILINDRO EDOBRADICAS.FORNECIMENTO E COLOCACAO</v>
          </cell>
        </row>
        <row r="245">
          <cell r="B245" t="str">
            <v>14.003.0077-0</v>
          </cell>
          <cell r="C245" t="str">
            <v>JANELA BASCULANTE DE ALUMINIO ANODIZADO EM BRONZE OU PRETO,COM 2 ORDENS SENDO A INFERIOR FIXA,EM PERFIS SERIE 28.FORNECIMENTO E COLOCACAO</v>
          </cell>
        </row>
        <row r="246">
          <cell r="B246" t="str">
            <v>14.003.0154-0</v>
          </cell>
          <cell r="C246" t="str">
            <v>JANELA DE ALUMINIO ANODIZADO EM BRONZE OU PRETO,TIPO GUILHOTINA,PARA VIDRO(EXCLUSIVE ESTE)INCLUSIVE BORBOLETAS,EM PERFISSERIE 25.FORNECIMENTO E COLOCACAO</v>
          </cell>
        </row>
        <row r="247">
          <cell r="B247" t="str">
            <v>14.003.0161-0</v>
          </cell>
          <cell r="C247" t="str">
            <v>CAIXILHO FIXO DE ALUMINIO ANODIZADO EM BRONZE OU PRETO,SERIE28,EM VENEZIANA.FORNECIMENTO E COLOCACAO</v>
          </cell>
        </row>
        <row r="248">
          <cell r="B248" t="str">
            <v>14.003.0225-0</v>
          </cell>
          <cell r="C248" t="str">
            <v>PORTA DE ALUMINIO ANODIZADO AO NATURAL,PERFIL SERIE 25,EM VENEZIANA,EXCLUSIVE FECHADURA.FORNECIMENTO E COLOCACAO</v>
          </cell>
        </row>
        <row r="249">
          <cell r="B249" t="str">
            <v>14.004.0015-0</v>
          </cell>
          <cell r="C249" t="str">
            <v>VIDRO PLANO TRANSPARENTE,COMUM,DE 4MM DE ESPESSURA.FORNECIMENTO E COLOCACAO</v>
          </cell>
        </row>
        <row r="250">
          <cell r="B250" t="str">
            <v>14.004.0040-0</v>
          </cell>
          <cell r="C250" t="str">
            <v>VIDRO,FANTASIA,DE 4MM DE ESPESSURA,DO TIPO MARTELADO,ARTICO,OU LIXA.FORNECIMENTO E COLOCACAO</v>
          </cell>
        </row>
        <row r="251">
          <cell r="B251" t="str">
            <v>14.006.0008-0</v>
          </cell>
          <cell r="C251" t="str">
            <v>PORTA DE MADEIRA DE LEI EM COMPENSADO DE 90X210X3,5CM FOLHEADA NAS 2 FACES,ADUELA DE 13X3CM E ALIZARES DE 5X2CM,EXCLUSIVE FERRAGENS.FORNECIMENTO E COLOCACAO</v>
          </cell>
        </row>
        <row r="252">
          <cell r="B252" t="str">
            <v>14.006.0014-0</v>
          </cell>
          <cell r="C252" t="str">
            <v>PORTA DE MADEIRA DE LEI EM COMPENSADO DE 60X210X3,5CM FOLHEADA NAS 2 FACES,ADUELA DE 13X3CM E ALIZARES DE 5X2CM,EXCLUSIVE FERRAGENS.FORNECIMENTO E COLOCACAO</v>
          </cell>
        </row>
        <row r="253">
          <cell r="B253" t="str">
            <v>14.006.0088-0</v>
          </cell>
          <cell r="C253" t="str">
            <v>PORTA DE MADEIRA DE LEI EM COMPENSADO DE 60X180X3,5CM,FOLHEADA NAS 2 FACES E MARCO DE 7X3CM,EXCLUSIVE FERRAGENS.FORNECIMENTO E COLOCACAO</v>
          </cell>
        </row>
        <row r="254">
          <cell r="B254" t="str">
            <v>14.006.0234-0</v>
          </cell>
          <cell r="C254" t="str">
            <v>PORTA DE MADEIRA DE LEI,COMPENSADO DE 90X210X3,5CM,COM VISOREM POLICARBONATO TRANSLUCIDO DE 4MM,MEDINDO 1,10X0,20M,MOLA"FECHA PORTA",PUXADORES VERTICAIS METALICO 40CM,ADUELA 13X3CM E ALIZARES 5X2CM,FAIXAS PROTETORAS EM MATERIAL VINILICO COM 50CM DE ALTURA NA PARTE INFERIOR,CONFORME DESENHO CDRF S/Nº,EXCLUSIVE PINTURA E FERRAGENS.FORNECIMENTO E COLOCACAO</v>
          </cell>
        </row>
        <row r="255">
          <cell r="B255" t="str">
            <v>14.006.0016-0</v>
          </cell>
          <cell r="C255" t="str">
            <v>PORTA DE MADEIRA DE LEI EM COMPENSADO,DE 200X210X3,5CM,COM DUAS FOLHAS,FOLHEADA NAS 2 FACES,ADUELAS DE 13X3CM E ALIZARESDE 5X2CM,EXCLUSIVE FERRAGENS.FORNECIMENTO E COLOCACAO</v>
          </cell>
        </row>
        <row r="256">
          <cell r="B256" t="str">
            <v>14.006.0230-0</v>
          </cell>
          <cell r="C256" t="str">
            <v>PORTA DE MADEIRA DE LEI EM COMPENSADO,DE 200X210X3,5CM,2 FOLHAS,COM VISOR EM POLICARBONATO TRANSLUCIDO DE 4MM,MEDINDO 1,10X0,20M,MOLA "FECHA PORTA",PUXADORES VERTICAIS METALICOS DE40CM,ADUELA 13X3CM E ALIZARES 5X2CM,FAIXAS PROTETORAS EM MATERIAL VINILICO COM 50CM DE ALTURA NA PARTE INFERIOR,EXCLUSIVE PINTURA E FERRAGENS.FORNECIMENTO E COLOCACAO</v>
          </cell>
        </row>
        <row r="257">
          <cell r="B257" t="str">
            <v>14.006.0090-0</v>
          </cell>
          <cell r="C257" t="str">
            <v>PORTA DE MADEIRA DE LEI EM COMPENSADO, DE 90X180X3,5CM,FOLHEADA NAS 2 FACES E MARCO DE 7X3CM,EXCLUSIVE FERRAGENS.FORNECIMENTO E COLOCACAO</v>
          </cell>
        </row>
        <row r="258">
          <cell r="B258" t="str">
            <v>14.007.0025-0</v>
          </cell>
          <cell r="C258" t="str">
            <v>FERRAGENS P/PORTA MADEIRA,DE 2 FOLHAS DE ABRIR,DE ENTRADA PRINCIPAL,CONSTANDO DE FORN.S/COLOC.DE:-FECHADURA CILINDRO,DELATAO,MONOBLOCO,ACABAMENTO CROMADO,;-ENTRADA CIRCULAR,LATAO,ACABAMENTO CROMADO;-ROSETA CIRCULAR,LATAO,ACAB.CROMADO;-MACANETA TIPO ALAVANCA,LATAO,ACABAMENTO CROMADO;-6 DOBRADICAS 3"X3" LATAO CROMADO,C/PINOS,BOLAS E ANEIS DE LATAO E 2 FECHOS</v>
          </cell>
        </row>
        <row r="259">
          <cell r="B259" t="str">
            <v>14.007.0040-0</v>
          </cell>
          <cell r="C259" t="str">
            <v>FERRAGENS P/PORTAS DE MADEIRA,1 FOLHA DE ABRIR,INTERNAS,SOCIAIS OU DE SERVICO,CONSTANDO DE FORNEC.S/COLOC.,DE:-FECHADURATIPO GORGE,TRINCO REVERSIVEL,EM LATAO,ACABAMENTO CROMADO;-ENTRADA E ROSETA CIRCULARES,LATAO LAMINADO,ACABAMENTO CROMADO;-MACANETA TIPO ALAVANCA,EM LATAO,ACABAMENTO CROMADO;-3 DOBRADICAS FERRO GALVANIZADO 3"X2.1/2",COM PINO E BOLAS DE FERRO</v>
          </cell>
        </row>
        <row r="260">
          <cell r="B260" t="str">
            <v>14.007.0045-0</v>
          </cell>
          <cell r="C260" t="str">
            <v>FERRAGENS PARA PORTAS MADEIRA,DE 1 FOLHA DE ABRIR,INTERNAS,SOCIAIS OU DE SERVICO,CONSTANDO DE FORNECIMENTO S/COLOCACAO;-FECHADURA SIMPLES, RETANGULAR,DE FERRO,ACABAMENTO CROMADO;-MACANETA TIPO ALAVANCA,EM ZAMAK OU LATAO,ACABAMENTO POLIDOE CROMADO;-ESPELHO RET.OU SEMIELIPTICO FERRO OU LATAO;-3 DOBRADICAS DE FERRO GALV.DE 3"X2.1/2",C/PINOS E BOLAS DE LATAO</v>
          </cell>
        </row>
        <row r="261">
          <cell r="B261" t="str">
            <v>14.007.0085-0</v>
          </cell>
          <cell r="C261" t="str">
            <v>FERRAGENS P/PORTAS MAD.COLOCADAS DIVISORIAS MARMORE, MARMORITE OU CONCR.ATE 3CM ESP.CONSTANDO FORN.S/COLOC.DE:-2 DOBRADICAS C/UMA DAS ABAS EM "U", EM LATAO, ACAB.CROMADO,PARA DIVISORIAS DE MARMORE;-FECHO DE SOBREPOR,TIPO "LIVRE-OCUPADO",RETANG.,EM ZAMAK OU LATAO,ACAB.CROMADO;-BATENTE EM "U",EM LATAO,ACAB.CROMADO,PARA DIVISORIAS DE MARMORE</v>
          </cell>
        </row>
        <row r="262">
          <cell r="B262" t="str">
            <v>14.007.0200-0</v>
          </cell>
          <cell r="C262" t="str">
            <v>FERRAGENS PARA DIVISORIAS DE MARMORE OU MARMORITE,DE SANITARIOS,CONSTANDO DE FORNECIMENTO SEM COLOCACAO(ESTA INCLUIDA NOFORNECIMENTO E COLOCACAO DA DIVISORIA),DE:-4 CANTONEIRAS DEALUMINIO PARA FIXACAO DA PLACA;-12 PARAFUSOS DE ALUMINIO DE3/4"X5/16" COM ROSCA</v>
          </cell>
        </row>
        <row r="263">
          <cell r="B263" t="str">
            <v>14.007.0276-0</v>
          </cell>
          <cell r="C263" t="str">
            <v>FECHADURA DE SOBREPOR,COM CILINDRO,EM LATAO,ACABAMENTO CROMADO,PARA PORTAO.FORNECIMENTO</v>
          </cell>
        </row>
        <row r="264">
          <cell r="B264" t="str">
            <v>14.007.0505-0</v>
          </cell>
          <cell r="C264" t="str">
            <v>BARRA ANTIPANICO,CEGA NO LADO OPOSTO E DE ACIONAMENTO RADIALTIPO PUSH P/PORTA MADEIRA OU METAL,DUPLA(2 FOLHAS),CONFECCIONADA LIGA DE METAIS,CERTIFICADA NBR 11785,COMPOSTA 4 SUPORTES TRAVAMENTO HORIZONTAL,2 BARRAS ACIONADORAS 1,00MM,1 HASTEVERTICAL E 2 MECANISMOS TRAVAMENTO VERTICAL(CREMONA).INDICADA P/PORTAS ATE 220X100CM(AXL),EXCL.FECHADURA EXT.FORN.INST.</v>
          </cell>
        </row>
        <row r="265">
          <cell r="B265" t="str">
            <v>14.008.0090-0</v>
          </cell>
          <cell r="C265" t="str">
            <v>QUADRO DE AULA,MEDINDO 5,00X1,20M, EM COMPENSADO DE 10MM DEESPESSURA,REVESTIMENTO COM CHAPA LAMINADA (COMPOSTA DE CELULOSE COM RESINA PRENSADA EM AUTOCLAVE),"VERDE SUPER QUADRO ESCOLAR",COM MOLDURA DE MADEIRA ENVERNIZADA DE 10X2,5CM. FORNECIMENTO E COLOCACAO</v>
          </cell>
        </row>
        <row r="266">
          <cell r="B266" t="str">
            <v>14.010.0010-0</v>
          </cell>
          <cell r="C266" t="str">
            <v>MASTRO METALICO EM TUBO DE FERRO GALVANIZADO DE 3" COM ALTURA DE 6,00M,EQUIPADO COM ROLDANA COM FIXACAO EM PRISMA DE CONCRETO DE 30X30X50CM.FORNECIMENTO E COLOCACAO</v>
          </cell>
        </row>
        <row r="270">
          <cell r="C270" t="str">
            <v>INSTALAÇÕES ELÉTRICAS, HIDRÁULICAS, SANITÁRIAS E MECÂNICAS</v>
          </cell>
        </row>
        <row r="272">
          <cell r="C272" t="str">
            <v>INSTALAÇÕES DE GÁS </v>
          </cell>
        </row>
        <row r="273">
          <cell r="B273" t="str">
            <v>15.001.0053-0</v>
          </cell>
          <cell r="C273" t="str">
            <v>ABRIGO P/4 BOTIJOES GAS DE 45KG,EXCLUSIVE LIGACOES,NAS DIM.2,00X0,50X1,50M,ALVENARIA TIJOLOS MACICOS (7X10X20CM),PAREDES DE MEIA VEZ,REVESTIDAS COM ARGAMASSA DE CIMENTO E SAIBRO,NO TRACO 1:6,PISO COM ESPESSURA DE 10CM E COBERTURA COM ESPESSURA DE 6CM,AMBAS EM CONCRETO ARMADO,FCK=15MPA,COM ACABAMENTO DE CIMENTADO,TRACO 1:4,CONFORME PROJETO TIPO Nº2001/EMOP</v>
          </cell>
        </row>
        <row r="274">
          <cell r="B274" t="str">
            <v>15.029.0020-0</v>
          </cell>
          <cell r="C274" t="str">
            <v>REGISTRO DE ESFERA,EM BRONZE,COM DIAMETRO DE 3/4".FORNECIMENTO E COLOCACAO</v>
          </cell>
        </row>
        <row r="275">
          <cell r="B275" t="str">
            <v>15.029.0022-0</v>
          </cell>
          <cell r="C275" t="str">
            <v>REGISTRO DE ESFERA,EM BRONZE,COM DIAMETRO DE 1.1/4".FORNECIMENTO E COLOCACAO</v>
          </cell>
        </row>
        <row r="276">
          <cell r="B276" t="str">
            <v>15.031.0019-0</v>
          </cell>
          <cell r="C276" t="str">
            <v>TUBO DE FERRO GALVANIZADO DE 1/2",COM COSTURA,INCLUSIVE CONEXOES E EMENDAS,EXCLUSIVE ABERTURA E FECHAMENTO MANUAL DE RASGO.FORNECIMENTO E ASSENTAMENTO</v>
          </cell>
        </row>
        <row r="277">
          <cell r="B277" t="str">
            <v>15.031.0020-0</v>
          </cell>
          <cell r="C277" t="str">
            <v>TUBO DE FERRO GALVANIZADO DE 3/4",COM COSTURA,INCLUSIVE CONEXOES E EMENDAS,EXCLUSIVE ABERTURA E FECHAMENTO MANUAL DE RASGO.FORNECIMENTO E ASSENTAMENTO</v>
          </cell>
        </row>
        <row r="278">
          <cell r="B278" t="str">
            <v>15.031.0021-0</v>
          </cell>
          <cell r="C278" t="str">
            <v>TUBO DE FERRO GALVANIZADO DE 1",COM COSTURA,INCLUSIVE EMENDAS E CONEXOES,EXCLUSIVE ABERTURA E FECHAMENTO MANUAL DE RASGO.FORNECIMENTO E ASSENTAMENTO</v>
          </cell>
        </row>
        <row r="279">
          <cell r="B279" t="str">
            <v>05.100.0002-6</v>
          </cell>
          <cell r="C279" t="str">
            <v>Fita anti-corrosiva em rolo de 100mm com 30mm de comprimento.</v>
          </cell>
        </row>
        <row r="280">
          <cell r="C280" t="str">
            <v>INSTALAÇÕES MECÂNICAS  - EXAUSTÃO COZINHA</v>
          </cell>
        </row>
        <row r="281">
          <cell r="B281" t="str">
            <v>15.015.0175-0</v>
          </cell>
          <cell r="C281" t="str">
            <v>INSTALACAO DE PONTO DE FORCA PARA 5CV,EQUIVALENTE A 2 VARASDE ELETRODUTO DE PVC RIGIDO DE 3/4",20,00M DE FIO 4MM2,CAIXAS E CONEXOES</v>
          </cell>
        </row>
        <row r="282">
          <cell r="B282" t="str">
            <v>15.005.0275-0</v>
          </cell>
          <cell r="C282" t="str">
            <v>DUTO PARA EXAUSTAO DE COCCAO DE FOGOES,SOLDADO EM CHAPA PRETA,CONFORME ABNT,PINTADOS COM TINTA RESISTENTE AO CALOR,INCLUSIVE SUPORTES PINTADOS,LONAS E DEMAIS ITENS NECESSARIOS.FORNECIMENTO E COLOCACAO</v>
          </cell>
        </row>
        <row r="283">
          <cell r="B283" t="str">
            <v>15.004.0505-0</v>
          </cell>
          <cell r="C283" t="str">
            <v>CALHA DE PISO NORMAL,EM PVC,DN 200,INCLUSIVE ESCAVACAO MANUAL E CAMADA DE CONCRETO PARA ASSENTAMENTO.FORNECIMENTO E COLOCACAO</v>
          </cell>
        </row>
        <row r="284">
          <cell r="B284" t="str">
            <v>15.004.0640-0</v>
          </cell>
          <cell r="C284" t="str">
            <v>GRELHA PARA CALHA DE PISO,EM PVC,SUPER-REFORCADA,PARA TRAFEGO DE VEICULOS ATE 3T,MEDINDO 200X500MM.FORNECIMENTO E COLOCACAO</v>
          </cell>
        </row>
        <row r="285">
          <cell r="C285" t="str">
            <v>INSTALAÇÕES AR-CONDICIONADO</v>
          </cell>
        </row>
        <row r="286">
          <cell r="B286" t="str">
            <v>15.005.0200-0</v>
          </cell>
          <cell r="C286" t="str">
            <v>INSTALACAO E ASSENTAMENTO DE AR CONDICIONADO TIPO SPLIT DE 9000 BTU'S,COM 1 CONDENSADOR E 1 EVAPORADOR,(VIDE FORNECIMENTO DO APARELHO NA FAMILIA 18.030)INCLUSIVE ACESSORIOS DE FIXACAO,EXCLUSIVE ALIMENTACAO ELETRICA E INTERLIGACAO AO CONDENSADOR/EVAPORADOR(VIDE ITEM 15.005.0255)</v>
          </cell>
        </row>
        <row r="287">
          <cell r="B287" t="str">
            <v>15.005.0205-0</v>
          </cell>
          <cell r="C287" t="str">
            <v>INSTALACAO E ASSENTAMENTO DE AR CONDICIONADO TIPO SPLIT DE 24000 BTU'S,COM 1 CONDENSADOR E 2 EVAPORADORES,(VIDE FORNECIMENTO DO APARELHO NA FAMILIA 18.030)INCLUSIVE ACESSORIOS DE FIXACAO,EXCLUSIVE ALIMENTACAO ELETRICA E INTERLIGACAO AO CONDENSADOR/EVAPORADOR (VIDE ITEM 15.005.0255)</v>
          </cell>
        </row>
        <row r="288">
          <cell r="B288" t="str">
            <v>15.005.0206-0</v>
          </cell>
          <cell r="C288" t="str">
            <v>INSTALACAO E ASSENTAMENTO DE AR CONDICIONADO TIPO SPLIT DE 30000 BTU'S,COM 1 CONDENSADOR E 1 EVAPORADOR,(VIDE FORNECIMENTO DO APARELHO NA FAMILIA 18.030)INCLUSIVE ACESSORIOS DE FIXACAO,EXCLUSIVE ALIMENTACAO ELETRICA E INTERLIGACAO AO CONDENSADOR/EVAPORADOR (VIDE ITEM 15.005.0255)</v>
          </cell>
        </row>
        <row r="289">
          <cell r="B289" t="str">
            <v>15.005.0209-0</v>
          </cell>
          <cell r="C289" t="str">
            <v>INSTALACAO E ASSENTAMENTO DE AR CONDICIONADO TIPO SPLIT DE 60000 BTU'S,COM 1 CONDENSADOR E 1 EVAPORADOR,(VIDE FORNECIMENTO DO APARELHO NA FAMILIA 18.030)INCLUSIVE ACESSORIOS DE FIXACAO,EXCLUSIVE ALIMENTACAO ELETRICA E INTERLIGACAO AO CONDENSADOR/EVAPORADOR (VIDE ITEM 15.005.0255)</v>
          </cell>
        </row>
        <row r="290">
          <cell r="B290" t="str">
            <v>15.005.0255-0</v>
          </cell>
          <cell r="C290" t="str">
            <v>TUBULACAO EM COBRE PARA INTERLIGACAO DE SPLIT SYSTEM AO CONDENSADOR/EVAPORADOR,INCLUSIVE ISOLAMENTO TERMICO,ALIMENTACAOELETRICA,CONEXOES E FIXACAO,PARA APARELHOS ATE 48000 BTU'S.FORNECIMENTO E INSTALACAO</v>
          </cell>
        </row>
        <row r="291">
          <cell r="B291" t="str">
            <v>15.005.0260-0</v>
          </cell>
          <cell r="C291" t="str">
            <v>TUBULACAO EM COBRE PARA INTERLIGACAO DE SPLIT SYSTEM AO CONDENSADOR/EVAPORADOR,INCLUSIVE ISOLAMENTO TERMICO,ALIMENTACAOELETRICA,CONEXOES E FIXACAO,PARA APARELHOS DE 60000 BTU'S.FORNECIMENTO E INSTALACAO</v>
          </cell>
        </row>
        <row r="293">
          <cell r="C293" t="str">
            <v>INSTALAÇÕES PROTEÇÃO CONTRA INCÊNDIO E PÂNICO</v>
          </cell>
        </row>
        <row r="294">
          <cell r="B294" t="str">
            <v>15.003.0390-0</v>
          </cell>
          <cell r="C294" t="str">
            <v>ABRACADEIRA DE FIXACAO,TIPO COPO,ESTAMPADA EM CHAPA DE FERROZINCADA,COMPOSTA DE CANOPLA,PARAFUSOS E ABRACADEIRAS PROPRIAMENTE DITA,NO DIAMETRO 1/2".FORNECIMENTO E COLOCACAO</v>
          </cell>
        </row>
        <row r="295">
          <cell r="B295" t="str">
            <v>15.006.0012-0</v>
          </cell>
          <cell r="C295" t="str">
            <v>CAIXA DE INCENDIO EXTERNA,PADRAO CBERJ,DE ACO,MEDINDO 70X50X25CM,COMPREENDENDO:2 LANCES DE 15,00M DE MANGUEIRA DE FIBRADE POLIESTER PURA,TIPO 2,REVESTIDA INTERNAMENTE COM BORRACHAVULCANIZADA NO DIAMETRO DE 1.1/2",EMPATADA,COM REGISTRO,ADAPTADOR E ESGUICHO.FORNECIMENTO E COLOCACAO</v>
          </cell>
        </row>
        <row r="296">
          <cell r="B296" t="str">
            <v>15.007.0208-0</v>
          </cell>
          <cell r="C296" t="str">
            <v>HASTE PARA ATERRAMENTO,DE COBRE DE 5/8"(16MM),COM 3,00M DE COMPRIMENTO.FORNECIMENTO E COLOCACAO</v>
          </cell>
        </row>
        <row r="297">
          <cell r="B297" t="str">
            <v>15.009.0140-0</v>
          </cell>
          <cell r="C297" t="str">
            <v>CABO SOLIDO DE COBRE ELETROLITICO NU,TEMPERA MOLE,CLASSE 2,SECAO CIRCULAR DE 35MM2.FORNECIMENTO E COLOCACAO</v>
          </cell>
        </row>
        <row r="298">
          <cell r="B298" t="str">
            <v>15.009.0143-0</v>
          </cell>
          <cell r="C298" t="str">
            <v>CABO SOLIDO DE COBRE ELETROLITICO NU,TEMPERA MOLE,CLASSE 2,SECAO CIRCULAR DE 50MM2.FORNECIMENTO E COLOCACAO</v>
          </cell>
        </row>
        <row r="299">
          <cell r="B299" t="str">
            <v>15.017.0235-0</v>
          </cell>
          <cell r="C299" t="str">
            <v>CONECTOR FABRICADO EM BRONZE PARA ATERRAMENTO,PARA FIXACAO DE UM OU DOIS CONDUTORES A SUPERFICIE PLANA,PARA CABOS COM BITOLAS DE 35 A 185MM2.FORNECIMENTO E COLOCACAO</v>
          </cell>
        </row>
        <row r="300">
          <cell r="B300" t="str">
            <v>15.018.0133-0</v>
          </cell>
          <cell r="C300" t="str">
            <v>CAIXA DE ATERRAMENTO,EM PVC,MEDINDO APROXIMADAMENTE 25X25CM.FORNECIMENTO E COLOCACAO</v>
          </cell>
        </row>
        <row r="301">
          <cell r="B301" t="str">
            <v>15.031.0025-0</v>
          </cell>
          <cell r="C301" t="str">
            <v>TUBO DE FERRO GALVANIZADO DE 2.1/2",COM COSTURA,INCLUSIVE CONEXOES E EMENDAS,EXCLUSIVE ABERTURA E FECHAMENTO MANUAL DE RASGO.FORNECIMENTO E ASSENTAMENTO</v>
          </cell>
        </row>
        <row r="302">
          <cell r="B302" t="str">
            <v>15.045.0121-0</v>
          </cell>
          <cell r="C302" t="str">
            <v>ABERTURA E FECHAMENTO MANUAL DE RASGO EM CONCRETO,PARA PASSAGEM DE TUBOS E DUTOS,COM DIAMETRO DE 2.1/2" A 4"</v>
          </cell>
        </row>
        <row r="303">
          <cell r="B303" t="str">
            <v>21.028.0020-0</v>
          </cell>
          <cell r="C303" t="str">
            <v>CONECTOR PARA HASTE DE ATERRAMENTO DE PARA-RAIO,COM UMA DESCIDA DE 5/8".FORNECIMENTO</v>
          </cell>
        </row>
        <row r="305">
          <cell r="C305" t="str">
            <v>INSTALAÇÕES ELÉTRICAS</v>
          </cell>
        </row>
        <row r="306">
          <cell r="B306" t="str">
            <v>15.007.0208-0</v>
          </cell>
          <cell r="C306" t="str">
            <v>HASTE PARA ATERRAMENTO,DE COBRE DE 5/8"(16MM),COM 3,00M DE COMPRIMENTO.FORNECIMENTO E COLOCACAO</v>
          </cell>
        </row>
        <row r="307">
          <cell r="B307" t="str">
            <v>15.007.0415-0</v>
          </cell>
          <cell r="C307" t="str">
            <v>QUADRO DE DISTRIBUICAO DE ENERGIA PARA DISJUNTORES TERMO-MAGNETICOS UNIPOLARES,DE SOBREPOR,COM PORTA E BARRAMENTOS DE FASE,NEUTRO E TERRA,TRIFASICO,PARA INSTALACAO DE ATE 18 DISJUNTORES COM DISPOSITIVO PARA CHAVE GERAL.FORNECIMENTO E COLOCACAO.</v>
          </cell>
        </row>
        <row r="308">
          <cell r="B308" t="str">
            <v>15.007.0420-0</v>
          </cell>
          <cell r="C308" t="str">
            <v>QUADRO DE DISTRIBUICAO DE ENERGIA PARA DISJUNTORES TERMO-MAGNETICOS UNIPOLARES,DE SOBREPOR,COM PORTA E BARRAMENTOS DE FASE,NEUTRO E TERRA,TRIFASICO,PARA INSTALACAO DE ATE 24 DISJUNTORES COM DISPOSITIVO PARA CHAVE GERAL.FORNECIMENTO E COLOCACAO.</v>
          </cell>
        </row>
        <row r="309">
          <cell r="B309" t="str">
            <v>15.007.0425-0</v>
          </cell>
          <cell r="C309" t="str">
            <v>QUADRO DE DISTRIBUICAO DE ENERGIA PARA DISJUNTORES TERMO-MAGNETICOS UNIPOLARES,DE SOBREPOR,COM PORTA E BARRAMENTOS DE FASE,NEUTRO E TERRA,TRIFASICO,PARA INSTALACAO DE ATE 32 DISJUNTORES COM DISPOSITIVO PARA CHAVE GERAL.FORNECIMENTO E COLOCACAO.</v>
          </cell>
        </row>
        <row r="310">
          <cell r="B310" t="str">
            <v>15.007.0435-0</v>
          </cell>
          <cell r="C310" t="str">
            <v>QUADRO DE DISTRIBUICAO DE ENERGIA PARA DISJUNTORES TERMO-MAGNETICOS UNIPOLARES,DE SOBREPOR,COM PORTA E BARRAMENTOS DE FASE,NEUTRO E TERRA,TRIFASICO,PARA INSTALACAO DE ATE 50 DISJUNTORES COM DISPOSITIVO PARA CHAVE GERAL.FORNECIMENTO E COLOCACAO.</v>
          </cell>
        </row>
        <row r="311">
          <cell r="B311" t="str">
            <v>15.007.0440-0</v>
          </cell>
          <cell r="C311" t="str">
            <v>QUADRO DE DISTRIBUICAO DE ENERGIA PARA DISJUNTORES TERMO-MAGNETICOS UNIPOLARES,DE SOBREPOR,COM PORTA E BARRAMENTOS DE FASE,NEUTRO E TERRA,TRIFASICO,PARA INSTALACAO DE ATE 70 DISJUNTORES COM DISPOSITIVO PARA CHAVE GERAL.FORNECIMENTO E COLOCACAO</v>
          </cell>
        </row>
        <row r="312">
          <cell r="B312" t="str">
            <v>15.007.0520-0</v>
          </cell>
          <cell r="C312" t="str">
            <v>DISJUNTORES/INTERRUPTORES DIFERENCIAIS(D.I),CLASSE AC,2 POLOS,INSTANTANEO,CORRENTE NOMINAL(IN)25AX240V,SENSIBILIDADE 30MA/300MA.FORNECIMENTO E COLOCACAO</v>
          </cell>
        </row>
        <row r="313">
          <cell r="B313" t="str">
            <v>15.007.0570-0</v>
          </cell>
          <cell r="C313" t="str">
            <v>DISJUNTOR TERMOMAGNETICO UNIPOLAR,DE 10 A 30AX250V.FORNECIMENTO E COLOCACAO</v>
          </cell>
        </row>
        <row r="314">
          <cell r="B314" t="str">
            <v>15.007.0575-0</v>
          </cell>
          <cell r="C314" t="str">
            <v>DISJUNTOR TERMOMAGNETICO,BIPOLAR,DE 10 A 50AX250V.FORNECIMENTO E COLOCACAO</v>
          </cell>
        </row>
        <row r="315">
          <cell r="B315" t="str">
            <v>15.007.0600-0</v>
          </cell>
          <cell r="C315" t="str">
            <v>DISJUNTOR TERMOMAGNETICO,TRIPOLAR,DE 10 A 50AX250V.FORNECIMENTO E COLOCACAO</v>
          </cell>
        </row>
        <row r="316">
          <cell r="B316" t="str">
            <v>15.007.0605-0</v>
          </cell>
          <cell r="C316" t="str">
            <v>DISJUNTOR TERMOMAGNETICO,TRIPOLAR,DE 60 A 100AX250V.FORNECIMENTO E COLOCACAO</v>
          </cell>
        </row>
        <row r="317">
          <cell r="B317" t="str">
            <v>15.007.0608-0</v>
          </cell>
          <cell r="C317" t="str">
            <v>DISJUNTOR TERMOMAGNETICO,TRIPOLAR,DE 125 A 150AX250V.FORNECIMENTO E COLOCACAO</v>
          </cell>
        </row>
        <row r="318">
          <cell r="B318" t="str">
            <v>15.007.0609-0</v>
          </cell>
          <cell r="C318" t="str">
            <v>DISJUNTOR TERMOMAGNETICO,TRIPOLAR,DE 175 A 225AX250V.FORNECIMENTO E COLOCACAO</v>
          </cell>
        </row>
        <row r="319">
          <cell r="B319" t="str">
            <v>15.007.0617-0</v>
          </cell>
          <cell r="C319" t="str">
            <v>DISJUNTOR TERMOMAGNETICO,TRIPOLAR,DE 800A X 250V.FORNECIMENTO E COLOCACAO</v>
          </cell>
        </row>
        <row r="320">
          <cell r="B320" t="str">
            <v>15.007.0642-0</v>
          </cell>
          <cell r="C320" t="str">
            <v>DISPOSITIVO DE PROTEÇÃO CONTRA SURTO (DPS), CLASSE II, 1 POLO, TENSÃO 175V, CORRENTES APROXIMADAS DE DESCARGA NOMINAL E MÁXIMA DE 20KA e 45KA. FORNECIMENTO E COLOCAÇÃO</v>
          </cell>
        </row>
        <row r="321">
          <cell r="B321" t="str">
            <v>15.007.0999-6</v>
          </cell>
          <cell r="C321" t="str">
            <v>Quadro geral para substação, com disjuntor de 800A, completo. FORNECIMENTO E INSTALAÇÃO.</v>
          </cell>
        </row>
        <row r="322">
          <cell r="B322" t="str">
            <v>15.008.0020-0</v>
          </cell>
          <cell r="C322" t="str">
            <v>FIO DE COBRE COM ISOLAMENTO TERMOPLASTICO,ANTICHAMA,COMPREENDENDO:PREPARO,CORTE E ENFIACAO EM ELETRODUTOS,NA BITOLA DE 2,5MM2,450/750V.FORNECIMENTO E COLOCACAO</v>
          </cell>
        </row>
        <row r="323">
          <cell r="B323" t="str">
            <v>15.008.0025-0</v>
          </cell>
          <cell r="C323" t="str">
            <v>FIO DE COBRE COM ISOLAMENTO TERMOPLASTICO,ANTICHAMA,COMPREENDENDO:PREPARO,CORTE E ENFIACAO EM ELETRODUTOS,NA BITOLA DE 4MM2,450/750V.FORNECIMENTO E COLOCACAO</v>
          </cell>
        </row>
        <row r="324">
          <cell r="B324" t="str">
            <v>15.008.0179-0</v>
          </cell>
          <cell r="C324" t="str">
            <v>CABO DE COBRE COM ISOLACAO SOLIDA EXTRUDADA,COM BAIXA EMISSAO DE FUMACA,UNIPOLAR,1X10MM2,ISOLAMENTO 0,6/1KV,COMPREENDENDO:PREPARO,CORTE E ENFIACAO EM ELETRODUTOS.FORNECIMENTO E COLOCACAO</v>
          </cell>
        </row>
        <row r="325">
          <cell r="B325" t="str">
            <v>15.008.0181-0</v>
          </cell>
          <cell r="C325" t="str">
            <v>CABO DE COBRE COM ISOLACAO SOLIDA EXTRUDADA,COM BAIXA EMISSAO DE FUMACA,UNIPOLAR,1X16MM2,ISOLAMENTO 0,6/1KV,COMPREENDENDO:PREPARO,CORTE E ENFIACAO EM ELETRODUTOS.FORNECIMENTO E COLOCACAO</v>
          </cell>
        </row>
        <row r="326">
          <cell r="B326" t="str">
            <v>15.008.0183-0</v>
          </cell>
          <cell r="C326" t="str">
            <v>CABO DE COBRE COM ISOLACAO SOLIDA EXTRUDADA,COM BAIXA EMISSAO DE FUMACA,UNIPOLAR,1X25MM2,ISOLAMENTO 0,6/1KV,COMPREENDENDO:PREPARO,CORTE E ENFIACAO EM ELETRODUTOS.FORNECIMENTO E COLOCACAO</v>
          </cell>
        </row>
        <row r="327">
          <cell r="B327" t="str">
            <v>15.008.0185-0</v>
          </cell>
          <cell r="C327" t="str">
            <v>CABO DE COBRE COM ISOLACAO SOLIDA EXTRUDADA,COM BAIXA EMISSAO DE FUMACA,UNIPOLAR,1X35MM2,ISOLAMENTO 0,6/1KV,COMPREENDENDO:PREPARO,CORTE E ENFIACAO EM ELETRODUTOS.FORNECIMENTO E COLOCACAO</v>
          </cell>
        </row>
        <row r="328">
          <cell r="B328" t="str">
            <v>15.008.0187-0</v>
          </cell>
          <cell r="C328" t="str">
            <v>CABO DE COBRE COM ISOLACAO SOLIDA EXTRUDADA,COM BAIXA EMISSAO DE FUMACA,UNIPOLAR,1X50MM2,ISOLAMENTO 0,6/1KV,COMPREENDENDO:PREPARO,CORTE E ENFIACAO EM ELETRODUTOS.FORNECIMENTO E COLOCACAO</v>
          </cell>
        </row>
        <row r="329">
          <cell r="B329" t="str">
            <v>15.008.0189-0</v>
          </cell>
          <cell r="C329" t="str">
            <v>CABO DE COBRE COM ISOLACAO SOLIDA EXTRUDADA,COM BAIXA EMISSAO DE FUMACA,UNIPOLAR,1X70MM2,ISOLAMENTO 0,6/1KV,COMPREENDENDO:PREPARO,CORTE E ENFIACAO EM ELETRODUTOS.FORNECIMENTO E COLOCACAO</v>
          </cell>
        </row>
        <row r="330">
          <cell r="B330" t="str">
            <v>15.008.0193-0</v>
          </cell>
          <cell r="C330" t="str">
            <v>CABO DE COBRE COM ISOLACAO SOLIDA EXTRUDADA,COM BAIXA EMISSAO DE FUMACA,UNIPOLAR,1X120MM2,ISOLAMENTO 0,6/1KV,COMPREENDENDO:PREPARO,CORTE E ENFIACAO EM ELETRODUTOS.FORNECIMENTO E COLOCACAO</v>
          </cell>
        </row>
        <row r="331">
          <cell r="B331" t="str">
            <v>15.008.0194-0</v>
          </cell>
          <cell r="C331" t="str">
            <v>CABO DE COBRE COM ISOLACAO SOLIDA EXTRUDADA,COM BAIXA EMISSAO DE FUMACA,UNIPOLAR,1X150MM2,ISOLAMENTO 0,6/1KV,COMPREENDENDO:PREPARO,CORTE E ENFIACAO EM ELETRODUTOS.FORNECIMENTO E COLOCACAO</v>
          </cell>
        </row>
        <row r="332">
          <cell r="B332" t="str">
            <v>15.008.0199-0</v>
          </cell>
          <cell r="C332" t="str">
            <v>CABO DE COBRE COM ISOLACAO SOLIDA EXTRUDADA,COM BAIXA EMISSAO DE FUMACA,UNIPOLAR,1X240MM2,ISOLAMENTO 0,6/1KV,COMPREENDENDO:PREPARO,CORTE E ENFIACAO EM ELETRODUTOS.FORNECIMENTO E COLOCACAO</v>
          </cell>
        </row>
        <row r="333">
          <cell r="B333" t="str">
            <v>15.008.0270-0</v>
          </cell>
          <cell r="C333" t="str">
            <v>CABO DE COBRE COM ISOLAMENTO TERMOPLASTICO,COMPREENDENDO:PREPARO,CORTE E ENFIACAO EM ELETRODUTOS,NA BITOLA DE 300MM2,600/1.000V.FORNECIMENTO E COLOCACAO</v>
          </cell>
        </row>
        <row r="334">
          <cell r="B334" t="str">
            <v>15.011.0078-0</v>
          </cell>
          <cell r="C334" t="str">
            <v>SUBESTACAO SIMPLIFICADA,PADRAO LIGHT,COM TRANSFORMADOR TRIFASICO DE 225KVA,13,8KV-220/127V,INCLUSIVE CABINE DE MEDICAO</v>
          </cell>
        </row>
        <row r="335">
          <cell r="B335" t="str">
            <v>15.018.0080-0</v>
          </cell>
          <cell r="C335" t="str">
            <v>CAIXA DE LIGACAO DE ALUMINIO SILICIO,TIPO CONDULETES,NO FORMATO LL,DIAMETRO DE 3/4".FORNECIMENTO E COLOCACAO</v>
          </cell>
        </row>
        <row r="336">
          <cell r="B336" t="str">
            <v>15.018.0110-0</v>
          </cell>
          <cell r="C336" t="str">
            <v>CAIXA DE LIGACAO DE ALUMINIO SILICIO,TIPO CONDULETES,NO FORMATO T,DIAMETRO DE 3/4".FORNECIMENTO E COLOCACAO</v>
          </cell>
        </row>
        <row r="337">
          <cell r="B337" t="str">
            <v>15.018.0115-0</v>
          </cell>
          <cell r="C337" t="str">
            <v>CAIXA DE LIGACAO DE ALUMINIO SILICIO,TIPO CONDULETES,NO FORMATO T,DIAMETRO DE 1".FORNECIMENTO E COLOCACAO</v>
          </cell>
        </row>
        <row r="338">
          <cell r="B338" t="str">
            <v>15.018.0095-0</v>
          </cell>
          <cell r="C338" t="str">
            <v>CAIXA DE LIGACAO DE ALUMINIO SILICIO,TIPO CONDULETES,NO FORMATO X,DIAMETRO DE 3/4".FORNECIMENTO E COLOCACAO</v>
          </cell>
        </row>
        <row r="339">
          <cell r="B339" t="str">
            <v>15.018.0255-0</v>
          </cell>
          <cell r="C339" t="str">
            <v>CAIXA DE PASSAGEM DE SOBREPOR EM ACO,COM TAMPA PARAFUSADA,DE15X15CM.FORNECIMENTO E COLOCACAO</v>
          </cell>
        </row>
        <row r="340">
          <cell r="B340" t="str">
            <v>15.018.0275-0</v>
          </cell>
          <cell r="C340" t="str">
            <v>CAIXA DE PASSAGEM DE SOBREPOR,EM ACO,COM TAMPA PARAFUSADA,DE40X40CM.FORNECIMENTO E COLOCACAO</v>
          </cell>
        </row>
        <row r="341">
          <cell r="B341" t="str">
            <v>15.018.0498-0</v>
          </cell>
          <cell r="C341" t="str">
            <v>ELETROCALHA PERFURADA,COM TAMPA,TIPO "U",50X50MM,TRATAMENTOSUPERFICIAL PRE-ZINCADO A QUENTE,INCLUSIVE CONEXOES,ACESSORIOS E FIXACAO SUPERIOR.FORNECIMENTO E COLOCACAO</v>
          </cell>
        </row>
        <row r="342">
          <cell r="B342" t="str">
            <v>15.018.0499-0</v>
          </cell>
          <cell r="C342" t="str">
            <v>ELETROCALHA PERFURADA,COM TAMPA,TIPO "U",100X50MM,TRATAMENTOSUPERFICIAL PRE-ZINCADO A QUENTE,INCLUSIVE CONEXOES,ACESSORIOS E FIXACAO SUPERIOR.FORNECIMENTO E COLOCACAO</v>
          </cell>
        </row>
        <row r="343">
          <cell r="B343" t="str">
            <v>15.018.0509-0</v>
          </cell>
          <cell r="C343" t="str">
            <v>ELETROCALHA PERFURADA,COM TAMPA,TIPO "U",100X100MM,TRATAMENTO SUPERFICIAL PRE-ZINCADO A QUENTE,INCLUSIVE CONEXOES,ACESSORIOS E FIXACAO SUPERIOR.FORNECIMENTO E COLOCACAO</v>
          </cell>
        </row>
        <row r="344">
          <cell r="B344" t="str">
            <v>15.019.0010-0</v>
          </cell>
          <cell r="C344" t="str">
            <v>TOMADA DE PISO,SIMPLES,EM CORPO DE ALUMINIO FUNDIDO E TAMPAEM LATAO POLIDO,30A/380V.FORNECIMENTO E COLOCACAO</v>
          </cell>
        </row>
        <row r="345">
          <cell r="B345" t="str">
            <v>15.019.0055-0</v>
          </cell>
          <cell r="C345" t="str">
            <v>TOMADA ELETRICA 2P+T,10A/250V,PADRAO BRASILEIRO,DE SOBREPOR.FORNECIMENTO E COLOCACAO</v>
          </cell>
        </row>
        <row r="346">
          <cell r="B346" t="str">
            <v>15.020.0173-0</v>
          </cell>
          <cell r="C346" t="str">
            <v>LAMPADA LED,TUBULAR,18W,100/240V.FORNECIMENTO E COLOCACAO</v>
          </cell>
        </row>
        <row r="347">
          <cell r="B347" t="str">
            <v>15.034.0020-0</v>
          </cell>
          <cell r="C347" t="str">
            <v>ELETRODUTO DE FERRO GALVANIZADO,TIPO MEDIO,DIAMETRO DE 3/4",INCLUSIVE CONEXOES E EMENDAS,EXCLUSIVE ABERTURA E FECHAMENTODE RASGO.FORNECIMENTO E ASSENTAMENTO</v>
          </cell>
        </row>
        <row r="348">
          <cell r="B348" t="str">
            <v>15.034.0021-0</v>
          </cell>
          <cell r="C348" t="str">
            <v>ELETRODUTO DE FERRO GALVANIZADO,TIPO MEDIO,DIAMETRO DE 1",INCLUSIVE CONEXOES E EMENDAS,EXCLUSIVE ABERTURA E FECHAMENTO DE RASGO.FORNECIMENTO E ASSENTAMENTO</v>
          </cell>
        </row>
        <row r="349">
          <cell r="B349" t="str">
            <v>15.035.0021-0</v>
          </cell>
          <cell r="C349" t="str">
            <v>ELETRODUTO DE FERRO GALVANIZADO,TIPO PESADO,DIAMETRO DE 3/4",INCLUSIVE CONEXOES E EMENDAS,EXCLUSIVE ABERTURA E FECHAMENTO DE RASGO.FORNECIMENTO E ASSENTAMENTO</v>
          </cell>
        </row>
        <row r="350">
          <cell r="B350" t="str">
            <v>15.035.0022-0</v>
          </cell>
          <cell r="C350" t="str">
            <v>ELETRODUTO DE FERRO GALVANIZADO,TIPO PESADO,DIAMETRO DE 1",INCLUSIVE CONEXOES E EMENDAS,EXCLUSIVE ABERTURA E FECHAMENTODO RASGO.FORNECIMENTO E ASSENTAMENTO</v>
          </cell>
        </row>
        <row r="351">
          <cell r="B351" t="str">
            <v>15.035.0023-0</v>
          </cell>
          <cell r="C351" t="str">
            <v>ELETRODUTO DE FERRO GALVANIZADO,TIPO PESADO,DIAMETRO DE 1.1/4",INCLUSIVE CONEXOES E EMENDAS,EXCLUSIVE ABERTURA E FECHAMETO DE RASGO.FORNECIMENTO E ASSENTAMENTO</v>
          </cell>
        </row>
        <row r="352">
          <cell r="B352" t="str">
            <v>15.035.0025-0</v>
          </cell>
          <cell r="C352" t="str">
            <v>ELETRODUTO DE FERRO GALVANIZADO,TIPO PESADO,DIAMETRO DE 2",INCLSIVE CONEXOES E EMENDAS,EXCLUSIVE ABERTURA E FECHAMENTO DE RASGO.FORNECIMENTO E ASSENTAMENTO</v>
          </cell>
        </row>
        <row r="353">
          <cell r="B353" t="str">
            <v>15.036.0070-0</v>
          </cell>
          <cell r="C353" t="str">
            <v>ELETRODUTO DE PVC RIGIDO ROSQUEAVEL DE 3/4",INCLUSIVE CONEXOES E EMENDAS,EXCLUSIVE ABERTURA E FECHAMENTO DE RASGO.FORNECIMENTO E ASSENTAMENTO</v>
          </cell>
        </row>
        <row r="354">
          <cell r="B354" t="str">
            <v>15.036.0074-0</v>
          </cell>
          <cell r="C354" t="str">
            <v>ELETRODUTO DE PVC RIGIDO ROSQUEAVEL DE 2",INCLUSIVE CONEXOESE EMENDAS,EXCLUSIVE ABERTURA E FECHAMENTO DE RASGO.FORNECIMENTO E ASSENTAMENTO</v>
          </cell>
        </row>
        <row r="355">
          <cell r="B355" t="str">
            <v>15.036.0140-0</v>
          </cell>
          <cell r="C355" t="str">
            <v>ELETRODUTO EM PVC FLEXIVEL,COR AMARELA,DIAMETRO DE 20MM.FORNECIMENTO E COLOCACAO.</v>
          </cell>
        </row>
        <row r="356">
          <cell r="B356" t="str">
            <v>15.036.0141-0</v>
          </cell>
          <cell r="C356" t="str">
            <v>ELETRODUTO EM PVC FLEXIVEL,COR AMARELA,DIAMETRO DE 25MM.FORNECIMENTO E COLOCACAO.</v>
          </cell>
        </row>
        <row r="357">
          <cell r="B357" t="str">
            <v>15.045.0111-0</v>
          </cell>
          <cell r="C357" t="str">
            <v>ABERTURA E FECHAMENTO MANUAL DE RASGO EM CONCRETO,PARA PASSAGEM DE TUBOS E DUTOS,COM DIAMETRO DE 1/2" A 1"</v>
          </cell>
        </row>
        <row r="358">
          <cell r="B358" t="str">
            <v>15.007.0983-6</v>
          </cell>
          <cell r="C358" t="e">
            <v>#N/A</v>
          </cell>
        </row>
        <row r="359">
          <cell r="B359" t="str">
            <v>15.009.0140-0</v>
          </cell>
          <cell r="C359" t="str">
            <v>CABO SOLIDO DE COBRE ELETROLITICO NU,TEMPERA MOLE,CLASSE 2,SECAO CIRCULAR DE 35MM2.FORNECIMENTO E COLOCACAO</v>
          </cell>
        </row>
        <row r="360">
          <cell r="B360" t="str">
            <v>15.009.0143-0</v>
          </cell>
          <cell r="C360" t="str">
            <v>CABO SOLIDO DE COBRE ELETROLITICO NU,TEMPERA MOLE,CLASSE 2,SECAO CIRCULAR DE 50MM2.FORNECIMENTO E COLOCACAO</v>
          </cell>
        </row>
        <row r="361">
          <cell r="B361" t="str">
            <v>15.015.0124-0</v>
          </cell>
          <cell r="C361" t="str">
            <v>INSTALACAO DE UM CONJUNTO DE 3 PONTOS DE LUZ,APARENTE,EQUIVALENTE A 5 VARAS DE ELETRODUTO DE PVC RIGIDO DE 1/2",30,00M DE FIO 2,5MM2,CAIXAS,CONEXOES,LUVAS E CONSIDERANDO O CONTROLEDOS PONTOS DIRETO NO Q.D.L</v>
          </cell>
        </row>
        <row r="362">
          <cell r="B362" t="str">
            <v>15.015.0128-0</v>
          </cell>
          <cell r="C362" t="str">
            <v>INSTALACAO DE UM CONJUNTO DE 4 PONTOS DE LUZ,APARENTE,EQUIVALENTE A 6 VARAS DE ELETRODUTO DE PVC RIGIDO DE 3/4",40,00M DE FIO 2,5MM2,CAIXAS,CONEXOES,LUVAS E CONSIDERANDO O CONTROLEDOS PONTOS DIRETO NO Q.D.L</v>
          </cell>
        </row>
        <row r="363">
          <cell r="B363" t="str">
            <v>15.015.0136-0</v>
          </cell>
          <cell r="C363" t="str">
            <v>INSTALACAO DE UM CONJUNTO DE 5 PONTOS DE LUZ,APARENTE,EQUIVALENTE A 7 VARAS DE ELETRODUTO DE PVC RIGIDO DE 3/4",45,00M DE FIO 2,5MM2,CAIXAS,CONEXOES,LUVAS E CONSIDERANDO O CONTROLEDOS PONTOS DIRETO NO Q.D.L</v>
          </cell>
        </row>
        <row r="364">
          <cell r="B364" t="str">
            <v>15.015.0271-0</v>
          </cell>
          <cell r="C364" t="str">
            <v>INSTALACAO DE UM CONJUNTO DE 2 TOMADAS,APARENTE,EQUIVALENTEA 3 VARAS DE ELETRODUTO DE PVC RIGIDO DE 3/4",27,00M DE FIO2,5MM2,CAIXAS,CONEXOES E TOMADAS DE SOBREPOR 2P+T,10A</v>
          </cell>
        </row>
        <row r="365">
          <cell r="B365" t="str">
            <v>15.017.0235-0</v>
          </cell>
          <cell r="C365" t="str">
            <v>CONECTOR FABRICADO EM BRONZE PARA ATERRAMENTO,PARA FIXACAO DE UM OU DOIS CONDUTORES A SUPERFICIE PLANA,PARA CABOS COM BITOLAS DE 35 A 185MM2.FORNECIMENTO E COLOCACAO</v>
          </cell>
        </row>
        <row r="366">
          <cell r="B366" t="str">
            <v>15.017.0335-0</v>
          </cell>
          <cell r="C366" t="str">
            <v>CONECTOR MECANICO PARAFUSO FENDIDO(SPLIT-BOLT),CORPO E PORCAFABRICADO EM COBRE,PARA CABO DE 120MM2.FORNECIMENTO E COLOCACAO</v>
          </cell>
        </row>
        <row r="367">
          <cell r="B367" t="str">
            <v>15.018.0030-0</v>
          </cell>
          <cell r="C367" t="str">
            <v>CAIXA DE LIGACAO DE ALUMINIO SILICIO,TIPO CONDULETES,NO FORMATO C,DIAMETRO DE 3/4".FORNECIMENTO E COLOCACAO</v>
          </cell>
        </row>
        <row r="368">
          <cell r="B368" t="str">
            <v>15.018.0133-0</v>
          </cell>
          <cell r="C368" t="str">
            <v>CAIXA DE ATERRAMENTO,EM PVC,MEDINDO APROXIMADAMENTE 25X25CM.FORNECIMENTO E COLOCACAO</v>
          </cell>
        </row>
        <row r="369">
          <cell r="B369" t="str">
            <v>15.020.0070-0</v>
          </cell>
          <cell r="C369" t="str">
            <v>LAMPADA DE VAPOR DE SODIO DE 70W-110/220V.FORNECIMENTO E COLOCACAO</v>
          </cell>
        </row>
        <row r="371">
          <cell r="C371" t="str">
            <v>INSTALAÇÕES ÁGUA FRIA POTÁVEL</v>
          </cell>
        </row>
        <row r="372">
          <cell r="B372" t="str">
            <v>15.029.0011-0</v>
          </cell>
          <cell r="C372" t="str">
            <v>REGISTRO DE GAVETA,EM BRONZE,COM DIAMETRO DE 3/4".FORNECIMENTO E COLOCACAO</v>
          </cell>
        </row>
        <row r="373">
          <cell r="B373" t="str">
            <v>15.029.0012-0</v>
          </cell>
          <cell r="C373" t="str">
            <v>REGISTRO DE GAVETA,EM BRONZE,COM DIAMETRO DE 1".FORNECIMENTOE COLOCACAO</v>
          </cell>
        </row>
        <row r="374">
          <cell r="B374" t="str">
            <v>15.029.0014-0</v>
          </cell>
          <cell r="C374" t="str">
            <v>REGISTRO DE GAVETA,EM BRONZE,COM DIAMETRO DE 1.1/2".FORNECIMENTO E COLOCACAO</v>
          </cell>
        </row>
        <row r="375">
          <cell r="B375" t="str">
            <v>15.029.0016-0</v>
          </cell>
          <cell r="C375" t="str">
            <v>REGISTRO DE GAVETA,EM BRONZE,COM DIAMETRO DE 2.1/2".FORNECIMENTO E COLOCACAO</v>
          </cell>
        </row>
        <row r="376">
          <cell r="B376" t="str">
            <v>15.029.0023-0</v>
          </cell>
          <cell r="C376" t="str">
            <v>REGISTRO DE ESFERA,EM BRONZE,COM DIAMETRO DE 1.1/2".FORNECIMENTO E COLOCACAO</v>
          </cell>
        </row>
        <row r="377">
          <cell r="B377" t="str">
            <v>15.036.0037-0</v>
          </cell>
          <cell r="C377" t="str">
            <v>TUBO DE PVC RIGIDO DE 25MM,SOLDAVEL,INCLUSIVE CONEXOES E EMENDAS,EXCLUSIVE ABERTURA E FECHAMENTO DE RASGO.FORNECIMENTO EASSENTAMENTO</v>
          </cell>
        </row>
        <row r="378">
          <cell r="B378" t="str">
            <v>15.036.0038-0</v>
          </cell>
          <cell r="C378" t="str">
            <v>TUBO DE PVC RIGIDO DE 32MM,SOLDAVEL,INCLUSIVE CONEXOES E EMENDAS,EXCLUSIVE ABERTURA E FECHAMENTO DE RASGO.FORNECIMENTO EASSENTAMENTO</v>
          </cell>
        </row>
        <row r="379">
          <cell r="B379" t="str">
            <v>15.036.0040-0</v>
          </cell>
          <cell r="C379" t="str">
            <v>TUBO DE PVC RIGIDO DE 50MM,SOLDAVEL,INCLUSIVE CONEXOES E EMENDAS,EXCLUSIVE ABERTURA E FECHAMENTO DE RASGO.FORNECIMENTO EASSENTAMENTO</v>
          </cell>
        </row>
        <row r="380">
          <cell r="B380" t="str">
            <v>15.036.0042-0</v>
          </cell>
          <cell r="C380" t="str">
            <v>TUBO DE PVC RIGIDO DE 75MM,SOLDAVEL,INCLUSIVE CONEXOES E EMENDAS,EXCLUSIVE ABERTURA E FECHAMENTO DE RASGO.FORNECIMENTO EASSENTAMENTO</v>
          </cell>
        </row>
        <row r="381">
          <cell r="B381" t="str">
            <v>15.045.0110-0</v>
          </cell>
          <cell r="C381" t="str">
            <v>ABERTURA E FECHAMENTO MANUAL DE RASGO EM ALVENARIA,PARA PASSAGEM DE TUBOS E DUTOS,COM DIAMETRO DE 1/2" A 1"</v>
          </cell>
        </row>
        <row r="382">
          <cell r="B382" t="str">
            <v>15.045.0115-0</v>
          </cell>
          <cell r="C382" t="str">
            <v>ABERTURA E FECHAMENTO MANUAL DE RASGO EM ALVENARIA,PARA PASSAGEM DE TUBOS E DUTOS,COM DIAMETRO DE 1.1/4" A 2"</v>
          </cell>
        </row>
        <row r="383">
          <cell r="B383" t="str">
            <v>15.045.0120-0</v>
          </cell>
          <cell r="C383" t="str">
            <v>ABERTURA E FECHAMENTO MANUAL DE RASGO EM ALVENARIA,PARA PASSAGEM DE TUBOS E DUTOS,COM DIAMETRO DE 2.1/2" A 4"</v>
          </cell>
        </row>
        <row r="384">
          <cell r="C384" t="str">
            <v>INSTALAÇÕES DE TELEFONIA. LÓGICA E CFTV</v>
          </cell>
        </row>
        <row r="385">
          <cell r="B385" t="str">
            <v>15.002.0130-0</v>
          </cell>
          <cell r="C385" t="str">
            <v>CAIXA ENTERRADA PARA INSTALACOES TELEFONICAS,TIPO R3,MEDINDO1,30X1,20X1,30M,EM BLOCOS DE CONCRETO ESTRUTURAL DE 0,10X0,20X0,40M,ASSENTADOS COM ARGAMASSA DE CIMENTO E AREIA,NO TRACO 1:4 E REVESTIDA INTERNAMENTE COM A MESMA ARGAMASSA,COM TAMPA DE CONCRETO ARMADO COM 5CM DE ESPESSURA E FUNDO DE CONCRETO SIMPLES COM 5CM</v>
          </cell>
        </row>
        <row r="386">
          <cell r="B386" t="str">
            <v>15.015.0199-0</v>
          </cell>
          <cell r="C386" t="str">
            <v>INSTALACAO DE CONJUNTO TELEFONE E LOGICA,COMPREENDENDO:6 VARAS DE ELETRODUTO DE 3/4",CONEXOES E CAIXAS</v>
          </cell>
        </row>
        <row r="387">
          <cell r="B387" t="str">
            <v>15.015.0204-0</v>
          </cell>
          <cell r="C387" t="str">
            <v>INSTALACAO DE PONTO PARA ANTENA DE TV OU SISTEMA DE CFTV,COMPREENDENDO:5 VARAS DE ELETRODUTO DE 3/4",CONEXOES E CAIXAS</v>
          </cell>
        </row>
        <row r="388">
          <cell r="B388" t="str">
            <v>15.015.0207-0</v>
          </cell>
          <cell r="C388" t="str">
            <v>INSTALACAO DE PONTO DE CAMPAINHA DE ALTA POTENCIA,COMPREENDENDO:5 VARAS DE ELETRODUTO DE 3/4",50,00M DE FIO 1,5MM2,BOTOEIRA E CAMPAINHA PROPRIAMENTE DITA</v>
          </cell>
        </row>
        <row r="389">
          <cell r="B389" t="str">
            <v>15.019.0090-0</v>
          </cell>
          <cell r="C389" t="str">
            <v>TOMADA TIPO RJ45,DE SOBREPOR,COMPLETA,PARA LOGICA.FORNECIMENTO E COLOCACAO</v>
          </cell>
        </row>
        <row r="390">
          <cell r="C390" t="str">
            <v>INSTALAÇÕES ESGOTO</v>
          </cell>
        </row>
        <row r="391">
          <cell r="B391" t="str">
            <v>15.001.0071-0</v>
          </cell>
          <cell r="C391" t="str">
            <v>ABRIGO PARA HIDROMETRO DE 1",NAS DIMENSOES DE 0,90X0,50X0,60M,EM ALVENARIA DE TIJOLOS FURADOS DE 10X20X20CM,PAREDES DE MEIA VEZ,REVESTIDAS COM ARGAMASSA DE CIMENTO E SAIBRO,NO TRACO 1:6,COM FUNDO DE CONCRETO E TAMPA DE CONCRETO ARMADO,PORTADE 80X50CM EM CHAPA DE ACO Nº16 E CADEADO DE 30MM,CONFORMEPROJETO Nº2089/EMOP</v>
          </cell>
        </row>
        <row r="392">
          <cell r="B392" t="str">
            <v>15.001.0075-0</v>
          </cell>
          <cell r="C392" t="str">
            <v>ABRIGO PARA BOMBA,NAS DIMENSOES DE 0,70X0,50X0,50M,EM ALVENARIA DE TIJOLOS FURADOS DE 10X20X20CM,EM PAREDES DE MEIA VEZ,REVESTIDAS COM ARGAMASSA DE CIMENTO E SAIBRO,NO TRACO 1:6,COM FUNDO DE CONCRETO E TAMPA DE CONCRETO ARMADO,PORTA DE 60X40CM EM CHAPA DE FERRO Nº16 E CADEADO DE 30MM,CONFORME PROJETO Nº2089/EMOP</v>
          </cell>
        </row>
        <row r="393">
          <cell r="B393" t="str">
            <v>15.002.0090-0</v>
          </cell>
          <cell r="C393" t="str">
            <v>CAIXA DE GORDURA ESPECIAL EM ALVENARIA DE TIJOLOS MACICOS(7X10X20CM),EM PAREDES DE UMA VEZ(0,20M),MEDINDO 1,20X1,50X0,90M,INCLUSIVE REVESTIMENTO INTERNO EM ARGAMASSA DE CIMENTO E AREIA,NO TRACO 1:3,COM ESPESSURA DE 1,5CM,EXCLUSIVE TAMPAO DEFERRO FUNDIDO</v>
          </cell>
        </row>
        <row r="394">
          <cell r="B394" t="str">
            <v>15.002.0200-0</v>
          </cell>
          <cell r="C394" t="str">
            <v>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v>
          </cell>
        </row>
        <row r="395">
          <cell r="B395" t="str">
            <v>15.002.0401-0</v>
          </cell>
          <cell r="C395" t="str">
            <v>CAIXA SIFONADA DE ANEL DE CONCRETO DE 60CM DE DIAMETRO E 60CM DE PROFUNDIDADE,EXCLUSIVE ESCAVACAO E REATERRO.FORNECIMENTO E COLOCACAO</v>
          </cell>
        </row>
        <row r="396">
          <cell r="B396" t="str">
            <v>15.002.0584-0</v>
          </cell>
          <cell r="C396" t="str">
            <v>FOSSA SEPTICA CILINDRICA,TIPO CAMARA IMHOFF,DE CONCRETO PRE-MOLDADO,MEDINDO 2500X2400MM.FORNECIMENTO E COLOCACAO.</v>
          </cell>
        </row>
        <row r="397">
          <cell r="B397" t="str">
            <v>15.002.0666-0</v>
          </cell>
          <cell r="C397" t="str">
            <v>FILTRO ANAEROBIO,DE ANEIS DE CONCRETO PRE-MOLDADO,MEDINDO 3000X2000MM.FORNECIMENTO E COLOCACAO</v>
          </cell>
        </row>
        <row r="398">
          <cell r="B398" t="str">
            <v>15.004.0210-0</v>
          </cell>
          <cell r="C398" t="str">
            <v>TUBO PARA VENTILACAO EM PVC DE 100MM.INCLUSIVE CONEXOES.FORNECIMENTO E ASSENTAMENTO</v>
          </cell>
        </row>
        <row r="399">
          <cell r="B399" t="str">
            <v>15.004.0212-0</v>
          </cell>
          <cell r="C399" t="str">
            <v>TUBO PARA VENTILACAO EM PVC DE 75MM,INCLUSIVE CONEXOES.FORNECIMENTO E ASSENTAMENTO</v>
          </cell>
        </row>
        <row r="400">
          <cell r="B400" t="str">
            <v>15.029.0012-0</v>
          </cell>
          <cell r="C400" t="str">
            <v>REGISTRO DE GAVETA,EM BRONZE,COM DIAMETRO DE 1".FORNECIMENTOE COLOCACAO</v>
          </cell>
        </row>
        <row r="401">
          <cell r="B401" t="str">
            <v>15.029.0050-0</v>
          </cell>
          <cell r="C401" t="str">
            <v>VALVULA DE PE,EM BRONZE,COM DIAMETRO DE 1".FORNECIMENTO E COLOCACAO</v>
          </cell>
        </row>
        <row r="402">
          <cell r="B402" t="str">
            <v>15.029.0101-0</v>
          </cell>
          <cell r="C402" t="str">
            <v>VALVULA DE RETENCAO HORIZONTAL,EM BRONZE,COM DIAMETRO DE 1".FORNECIMENTO E COLOCACAO</v>
          </cell>
        </row>
        <row r="403">
          <cell r="B403" t="str">
            <v>15.036.0049-0</v>
          </cell>
          <cell r="C403" t="str">
            <v>TUBO DE PVC RIGIDO DE 40MM,SOLDAVEL,INCLUSIVE CONEXOES E EMENDAS,EXCLUSIVE ABERTURA E FECHAMENTO DE RASGO.FORNECIMENTO EASSENTAMENTO</v>
          </cell>
        </row>
        <row r="404">
          <cell r="B404" t="str">
            <v>15.036.0050-0</v>
          </cell>
          <cell r="C404" t="str">
            <v>TUBO DE PVC RIGIDO DE 50MM,SOLDAVEL,INCLUSIVE CONEXOES E EMENDAS,EXCLUSIVE ABERTURA E FECHAMENTO DE RASGO.FORNECIMENTO EASSENTAMENTO</v>
          </cell>
        </row>
        <row r="405">
          <cell r="B405" t="str">
            <v>15.036.0051-0</v>
          </cell>
          <cell r="C405" t="str">
            <v>TUBO DE PVC RIGIDO DE 75MM,SOLDAVEL,INCLUSIVE CONEXOES E EMENDAS,EXCLUSIVE ABERTURA E FECHAMENTO DE RASGO.FORNECIMENTO EASSENTAMENTO</v>
          </cell>
        </row>
        <row r="406">
          <cell r="B406" t="str">
            <v>15.036.0052-0</v>
          </cell>
          <cell r="C406" t="str">
            <v>TUBO DE PVC RIGIDO DE 100MM,SOLDAVEL,INCLUSIVE CONEXOES E EMENDAS,EXCLUSIVE ABERTURA E FECHAMENTO DE RASGO.FORNECIMENTOE ASSENTAMENTO</v>
          </cell>
        </row>
        <row r="407">
          <cell r="B407" t="str">
            <v>15.036.0053-0</v>
          </cell>
          <cell r="C407" t="str">
            <v>TUBO DE PVC RIGIDO DE 150MM,SOLDAVEL,INCLUSIVE CONEXOES E EMENDAS,EXCLUSIVE ABERTURA E FECHAMENTO DE RASGO.FORNECIMENTOE ASSENTAMENTO</v>
          </cell>
        </row>
        <row r="408">
          <cell r="B408" t="str">
            <v>15.004.0728-6</v>
          </cell>
          <cell r="C408" t="str">
            <v>Caixa sifonada de PVC, 100x100x50, com grelha redonda. FORNECIMENTO E INSTALAÇAO.</v>
          </cell>
        </row>
        <row r="409">
          <cell r="B409" t="str">
            <v>15.004.0729-6</v>
          </cell>
          <cell r="C409" t="str">
            <v>Caixa sifonada de PVC, 150x150x50, com grelha redonda. FORNECIMENTO E INSTALAÇAO.</v>
          </cell>
        </row>
        <row r="410">
          <cell r="B410" t="str">
            <v>15.045.0115-0</v>
          </cell>
          <cell r="C410" t="str">
            <v>ABERTURA E FECHAMENTO MANUAL DE RASGO EM ALVENARIA,PARA PASSAGEM DE TUBOS E DUTOS,COM DIAMETRO DE 1.1/4" A 2"</v>
          </cell>
        </row>
        <row r="411">
          <cell r="B411" t="str">
            <v>15.045.0120-0</v>
          </cell>
          <cell r="C411" t="str">
            <v>ABERTURA E FECHAMENTO MANUAL DE RASGO EM ALVENARIA,PARA PASSAGEM DE TUBOS E DUTOS,COM DIAMETRO DE 2.1/2" A 4"</v>
          </cell>
        </row>
        <row r="412">
          <cell r="C412" t="str">
            <v>INSTALAÇÕES PLUVIAIS</v>
          </cell>
        </row>
        <row r="413">
          <cell r="B413" t="str">
            <v>15.001.0026-0</v>
          </cell>
          <cell r="C413" t="str">
            <v>CAIXA DE ALVENARIA EM TIJOLOS MACICOS(7X10X20CM),EM PAREDESDE MEIA VEZ,COM DIMENSOES DE 0,40X0,40X0,40M,ASSENTADA COM ARGAMASSA DE CIMENTO E AREIA,NO TRACO 1:4,REVESTIDA INTERNAMENTE COM A MESMA ARGAMASSA,COM FUNDO DE CONCRETO E TAMPA DE CONCRETO ARMADO</v>
          </cell>
        </row>
        <row r="414">
          <cell r="B414" t="str">
            <v>15.001.0076-0</v>
          </cell>
          <cell r="C414" t="str">
            <v>ABRIGO PARA BOMBA,NAS DIMENSOES DE 1,20X0,60X0,80M,EM ALVENARIA DE TIJOLOS FURADOS DE 10X20X20CM,PAREDES DE MEIA VEZ,REVESTIDAS COM ARGAMASSA DE CIMENTO E SAIBRO,NO TRACO 1:6,COMFUNDO DE CONCRETO E TAMPA DE CONCRETO ARMADO,PORTA DE 100X60CM EM CHAPA DE FERRO Nº16 E CADEADO DE 30MM,CONFORME PROJETONº2089/EMOP</v>
          </cell>
        </row>
        <row r="415">
          <cell r="B415" t="str">
            <v>15.003.0178-0</v>
          </cell>
          <cell r="C415" t="str">
            <v>RALO DE COBERTURA SEMI-ESFERICO(TIPO ABACAXI),COM 4".FORNECIMENTO E COLOCACAO</v>
          </cell>
        </row>
        <row r="416">
          <cell r="B416" t="str">
            <v>15.004.0220-0</v>
          </cell>
          <cell r="C416" t="str">
            <v>TUBO DE QUEDA EM PVC REFORCADO DE 150MM,INCLUSIVE "T" SANITARIO.FORNECIMENTO E ASSENTAMENTO</v>
          </cell>
        </row>
        <row r="417">
          <cell r="B417" t="str">
            <v>15.045.0120-0</v>
          </cell>
          <cell r="C417" t="str">
            <v>ABERTURA E FECHAMENTO MANUAL DE RASGO EM ALVENARIA,PARA PASSAGEM DE TUBOS E DUTOS,COM DIAMETRO DE 2.1/2" A 4"</v>
          </cell>
        </row>
        <row r="418">
          <cell r="C418" t="str">
            <v>INSTALAÇÕES ÁGUA DE REUSO</v>
          </cell>
        </row>
        <row r="419">
          <cell r="B419" t="str">
            <v>15.001.0026-0</v>
          </cell>
          <cell r="C419" t="str">
            <v>CAIXA DE ALVENARIA EM TIJOLOS MACICOS(7X10X20CM),EM PAREDESDE MEIA VEZ,COM DIMENSOES DE 0,40X0,40X0,40M,ASSENTADA COM ARGAMASSA DE CIMENTO E AREIA,NO TRACO 1:4,REVESTIDA INTERNAMENTE COM A MESMA ARGAMASSA,COM FUNDO DE CONCRETO E TAMPA DE CONCRETO ARMADO</v>
          </cell>
        </row>
        <row r="420">
          <cell r="B420" t="str">
            <v>15.001.0076-0</v>
          </cell>
          <cell r="C420" t="str">
            <v>ABRIGO PARA BOMBA,NAS DIMENSOES DE 1,20X0,60X0,80M,EM ALVENARIA DE TIJOLOS FURADOS DE 10X20X20CM,PAREDES DE MEIA VEZ,REVESTIDAS COM ARGAMASSA DE CIMENTO E SAIBRO,NO TRACO 1:6,COMFUNDO DE CONCRETO E TAMPA DE CONCRETO ARMADO,PORTA DE 100X60CM EM CHAPA DE FERRO Nº16 E CADEADO DE 30MM,CONFORME PROJETONº2089/EMOP</v>
          </cell>
        </row>
        <row r="421">
          <cell r="B421" t="str">
            <v>15.004.0090-0</v>
          </cell>
          <cell r="C421" t="str">
            <v>INSTALACAO E COLOCACAO DE TORNEIRA PARA JARDIM OU DE LAVAGEM(EXCLUSIVE FORNECIMENTO DA TORNEIRA),COMPREENDENDO: 2,00M DETUBO DE PVC DE 20MM E CONEXOES</v>
          </cell>
        </row>
        <row r="422">
          <cell r="B422" t="str">
            <v>15.029.0012-0</v>
          </cell>
          <cell r="C422" t="str">
            <v>REGISTRO DE GAVETA,EM BRONZE,COM DIAMETRO DE 1".FORNECIMENTOE COLOCACAO</v>
          </cell>
        </row>
        <row r="423">
          <cell r="B423" t="str">
            <v>15.029.0101-0</v>
          </cell>
          <cell r="C423" t="str">
            <v>VALVULA DE RETENCAO HORIZONTAL,EM BRONZE,COM DIAMETRO DE 1".FORNECIMENTO E COLOCACAO</v>
          </cell>
        </row>
        <row r="424">
          <cell r="B424" t="str">
            <v>15.036.0038-0</v>
          </cell>
          <cell r="C424" t="str">
            <v>TUBO DE PVC RIGIDO DE 32MM,SOLDAVEL,INCLUSIVE CONEXOES E EMENDAS,EXCLUSIVE ABERTURA E FECHAMENTO DE RASGO.FORNECIMENTO EASSENTAMENTO</v>
          </cell>
        </row>
        <row r="425">
          <cell r="B425" t="str">
            <v>15.045.0115-0</v>
          </cell>
          <cell r="C425" t="str">
            <v>ABERTURA E FECHAMENTO MANUAL DE RASGO EM ALVENARIA,PARA PASSAGEM DE TUBOS E DUTOS,COM DIAMETRO DE 1.1/4" A 2"</v>
          </cell>
        </row>
        <row r="429">
          <cell r="C429" t="str">
            <v>COBERTURAS, ISOLAMENTOS E IMPERMEABILIZAÇÕES</v>
          </cell>
        </row>
        <row r="430">
          <cell r="B430" t="str">
            <v>16.004.0055-0</v>
          </cell>
          <cell r="C430" t="str">
            <v>CONDUTOR PARA CALHA DE BEIRAL DE PVC,DN 88,INCLUSIVE CONEXOES.FORNECIMENTO E COLOCACAO</v>
          </cell>
        </row>
        <row r="431">
          <cell r="B431" t="str">
            <v>16.005.0008-0</v>
          </cell>
          <cell r="C431" t="str">
            <v>CUMEEIRA DE ALUMINIO,COM ESPESSURA DE 0,8MM,0,30M DE ABA PARA CADA LADO,PARA TELHAS TRAPEZOIDAIS.FORNECIMENTO E COLOCACAO</v>
          </cell>
        </row>
        <row r="432">
          <cell r="B432" t="str">
            <v>16.005.0027-0</v>
          </cell>
          <cell r="C432" t="str">
            <v>RUFO DE ALUMINIO DE 0,8X500MM.FORNECIMENTO E COLOCACAO</v>
          </cell>
        </row>
        <row r="433">
          <cell r="B433" t="str">
            <v>16.007.0021-0</v>
          </cell>
          <cell r="C433" t="str">
            <v>COBERTURA COM TELHAS TRAPEZOIDAIS EM ACO GALVANIZADO,ESPESSURA DE 0,5MM,INCLUSIVE FIXACOES E MEDIDA PELA AREA REAL DA COBERTURA</v>
          </cell>
        </row>
        <row r="434">
          <cell r="B434" t="str">
            <v>13.199.0017-6</v>
          </cell>
          <cell r="C434" t="str">
            <v>Fechamento metalico trapezoidal em aço galvanizado, espessura 0.65mm, tipo MBP40 ou equivalente micro prefurado, pintado na cor branca, nos dois lados, fixado sobre estrutura metálica existente. Fornecimento e instalação.</v>
          </cell>
        </row>
        <row r="435">
          <cell r="B435" t="str">
            <v>16.007.0021-0</v>
          </cell>
          <cell r="C435" t="str">
            <v>COBERTURA COM TELHAS TRAPEZOIDAIS EM ACO GALVANIZADO,ESPESSURA DE 0,5MM,INCLUSIVE FIXACOES E MEDIDA PELA AREA REAL DA COBERTURA</v>
          </cell>
        </row>
        <row r="436">
          <cell r="B436" t="str">
            <v>16.007.0030-0</v>
          </cell>
          <cell r="C436" t="str">
            <v>CALHA EM CHAPA DE ACO GALVANIZADO N°24 COM 75CM DE DESENVOLVIMENTO.FORNECIMENTO E COLOCACAO</v>
          </cell>
        </row>
        <row r="437">
          <cell r="B437" t="str">
            <v>16.007.0045-6</v>
          </cell>
          <cell r="C437" t="str">
            <v>Cobertura termo-isolante, dupla, tipo sanduíche, trapezoidal em aço galvanizado, de 0.50mm, para uso onde se requer conforto térmico, dupla estanqueidade lateral, com pintura, recheio de poliestireno expandido (PU altura de 40mm) com retardante a chama e densidade conforme NBR-11.752 da ABNT, largura útil de 0,99m, comprimento até 12,00m, inclusive acessórios para fixação, altura total de 80.20mm. Medida pela área real de cobertura. FORNECIMENTO e COLOCAÇÃO</v>
          </cell>
        </row>
        <row r="438">
          <cell r="B438" t="str">
            <v>16.011.0046-6</v>
          </cell>
          <cell r="C438" t="str">
            <v>Cobertura translúcida, cristal, branca leitosa ou cores básicas, perfil trapezoidal ou ondulada, de resina de poliéster reforçada com fibra de vidro, com aditivo estabilizante contra degradação dos raios U.V., espessura de 1,3mm, para uso onde se requer iluminação natural mais vítrea, com economicidade e boa resistência, larguras úteis entre 990mm e 1020mm, comprimento até 6,00m, inclusive os acessórios para fixação. Medido pela área real de cobertura. FORNECIMENTO e COLOCAÇÃO</v>
          </cell>
        </row>
        <row r="439">
          <cell r="B439" t="str">
            <v>16.020.0001-0</v>
          </cell>
          <cell r="C439" t="str">
            <v>IMPERMEABILIZACAO C/MANTA A BASE ASFALTO MODIFICADO C/POLIMEROS,TIPO III-B,ESP.4,00MM,CONSUMO MINIMO 1,15M2/M2,APLICACAOCHAMA MACARICO SOBRE PRIMER ASFALTICO BASE AGUA OU SOLVENTE,CONSUMO 0,40KG/M2,INCLUSIVE ESTE</v>
          </cell>
        </row>
        <row r="440">
          <cell r="B440" t="str">
            <v>16.020.0005-0</v>
          </cell>
          <cell r="C440" t="str">
            <v>IMPERMEABILIZACAO COM MANTA BASE ASFALTO MODIFICADO C/POLIMEROS,TIPO II-A OU II-B,ESP.4,00M,CONSUMO MINIMO 1,15M2/M2,APLICACAO CHAMA MACARICO SOBRE PRIMER ASFALTICO BASE AGUA OU SOLVENTE,CONSUMO 0,40KG/M2,INCLUSIVE ESTE</v>
          </cell>
        </row>
        <row r="441">
          <cell r="B441" t="str">
            <v>16.021.0003-0</v>
          </cell>
          <cell r="C441" t="str">
            <v>IMPERMEABILIZACAO COM MEMBRANA A BASE POLIURETANO VEGETAL,ISENTO DE SOLVENTES,BAIXO TEOR VOC,BICOMPONENTE,APLICADO A FRIO,2 OU 3 DEMAOS,CONSUMO DE 2KG/M2,REFORCO TELA POLIESTER,APLICADA SOBRE 1ª DEMAO,MALHA 2X2MM</v>
          </cell>
        </row>
        <row r="442">
          <cell r="B442" t="str">
            <v>16.030.0001-0</v>
          </cell>
          <cell r="C442" t="str">
            <v>IMPERMEABILIZACAO ASFALTICA (HIDRO-ASFALTO),CONSUMO DE 1,2KG/M2,EXCLUSIVE PREPARO DA SUPERFICIE E PROTECAO MECANICA</v>
          </cell>
        </row>
        <row r="446">
          <cell r="C446" t="str">
            <v>PINTURAS</v>
          </cell>
        </row>
        <row r="447">
          <cell r="B447" t="str">
            <v>17.017.0100-0</v>
          </cell>
          <cell r="C447" t="str">
            <v>PREPARO DE MADEIRA NOVA,INCLUSIVE LIXAMENTO,LIMPEZA,UMA DEMAO DE VERNIZ ISOLANTE INCOLOR,DUAS DEMAOS DE MASSA PARA MADEIRA,LIXAMENTO E REMOCAO DE PO,E UMA DEMAO DE FUNDO SINTETICONIVELADOR</v>
          </cell>
        </row>
        <row r="448">
          <cell r="B448" t="str">
            <v>17.017.0140-0</v>
          </cell>
          <cell r="C448" t="str">
            <v>PINTURA INTERNA OU EXTERNA SOBRE MADEIRA NOVA,COM ESMALTE SINTETICO ALQUIDICO,BRILHANTE OU ACETINADA EM DUAS DEMAOS SOBRE SUPERFICIE PREPARADA COM MATERIAL DA MESMA LINHA,CONFORMEO ITEM 17.017.0100,EXCLUSIVE ESTE PREPARO</v>
          </cell>
        </row>
        <row r="449">
          <cell r="B449" t="str">
            <v>17.017.0230-0</v>
          </cell>
          <cell r="C449" t="str">
            <v>PINTURA DE RODAPES COM TINTA SINTETICA DE USO GERAL,SOBRE MADEIRA NOVA,UMA DEMAO DE FUNDO SINTETICO NIVELADOR,UMA DEMAODE MASSA PARA MADEIRA,LIXAMENTO E REMOCAO DO PO E DUAS DEMAOS DE ACABAMENTO</v>
          </cell>
        </row>
        <row r="450">
          <cell r="B450" t="str">
            <v>17.017.0230-0</v>
          </cell>
          <cell r="C450" t="str">
            <v>PINTURA DE RODAPES COM TINTA SINTETICA DE USO GERAL,SOBRE MADEIRA NOVA,UMA DEMAO DE FUNDO SINTETICO NIVELADOR,UMA DEMAODE MASSA PARA MADEIRA,LIXAMENTO E REMOCAO DO PO E DUAS DEMAOS DE ACABAMENTO</v>
          </cell>
        </row>
        <row r="451">
          <cell r="B451" t="str">
            <v>17.017.0320-0</v>
          </cell>
          <cell r="C451" t="str">
            <v>PINTURA INTERNA OU EXTERNA SOBRE FERRO,COM ESMALTE SINTETICOBRILHANTE OU ACETINADO APOS LIXAMENTO,LIMPEZA,DESENGORDURAMENTO,UMA DEMAO DE FUNDO ANTICORROSIVO NA COR LARANJA DE SECAGEM RAPIDA E DUAS DEMAOS DE ACABAMENTO</v>
          </cell>
        </row>
        <row r="452">
          <cell r="B452" t="str">
            <v>17.018.0060-0</v>
          </cell>
          <cell r="C452" t="str">
            <v>PREPARO DE SUPERFICIES NOVAS,COM REVESTIMENTO LISO INTERNO OU EXTERNO,INCLUSIVE UMA DEMAO DE SELADOR ACRILICO,DUAS DEMAOS DE MASSA ACRILICA E LIXAMENTOS NECESSARIOS</v>
          </cell>
        </row>
        <row r="453">
          <cell r="B453" t="str">
            <v>17.018.0110-0</v>
          </cell>
          <cell r="C453" t="str">
            <v>PINTURA COM TINTA LATEX SEMIBRILHANTE,FOSCA OU ACETINADA,CLASSIFICACAO PREMIUM OU STANDARD (NBR 15079),PARA INTERIOR E EXTERIOR,BRANCA OU COLORIDA,SOBRE TIJOLO,CONCRETO LISO,CIMENTO SEM AMIANTO,E REVESTIMENTO,INCLUSIVE LIXAMENTO,UMA DEMAO DE SELADOR ACRILICO E DUAS DEMAOS DE ACABAMENTO</v>
          </cell>
        </row>
        <row r="454">
          <cell r="B454" t="str">
            <v>17.013.0205-6</v>
          </cell>
          <cell r="C454" t="str">
            <v>Pintura intumescente para proteção passiva da estrutura metálica aparente. FORNECIMENTO E APLICAÇÃO</v>
          </cell>
        </row>
        <row r="455">
          <cell r="B455" t="str">
            <v>17.040.0020-0</v>
          </cell>
          <cell r="C455" t="str">
            <v>MARCACAO DE QUADRA DE ESPORTE OU VAGA DE GARAGEM COM TINTA ABASE DE BORRACHA CLORADA,COM UTILIZACAO DE SELADOR E SOLVENTE PROPRIO E FITA CREPE COMO LIMITADOR DE LINHAS,MEDIDA PELAAREA REAL DE PINTURA</v>
          </cell>
        </row>
        <row r="456">
          <cell r="B456" t="str">
            <v>17.040.0024-0</v>
          </cell>
          <cell r="C456" t="str">
            <v>PINTURA DE PISO CIMENTADO LISO COM TINTA 100% ACRILICA,INCLUSIVE LIXAMENTO,LIMPEZA E TRES DEMAOS DE ACABAMENTO APLICADASA ROLO DE LA,DILUICAO EM AGUA A 20%</v>
          </cell>
        </row>
        <row r="459">
          <cell r="C459" t="str">
            <v>APARELHOS HIDRÁULICOS, SANITÁRIOS, ELÉTRICOS, MECÂNICOS E ESPORTIVOS</v>
          </cell>
        </row>
        <row r="460">
          <cell r="C460" t="str">
            <v>Aparelhos Hidráulicos e Sanitários</v>
          </cell>
        </row>
        <row r="461">
          <cell r="B461" t="str">
            <v>18.002.0012-0</v>
          </cell>
          <cell r="C461" t="str">
            <v>LAVATORIO DE LOUCA BRANCA,TIPO MEDIO LUXO,COM LADRAO,COM MEDIDAS EM TORNO DE 47X35CM,INCLUSIVE ACESSORIOS DE FIXACAO.FERRAGENS EM METAL CROMADO:SIFAO 1680 DE 1"X1.1/4",TORNEIRA DEPRESSAO 1193 DE 1/2" E VALVULA DE ESCOAMENTO 1603.RABICHO EMPVC.FORNECIMENTO</v>
          </cell>
        </row>
        <row r="462">
          <cell r="B462" t="str">
            <v>18.002.0014-0</v>
          </cell>
          <cell r="C462" t="str">
            <v>LAVATORIO DE LOUCA BRANCA,COM COLUNA SUSPENSA,PARA PESSOAS COM NECESSIDADES ESPECIFICAS,COM MEDIDAS EM TORNO DE 45,5X35,5CM,INCLUSIVE SIFAO EM PVC FLEXIVEL,VALVULA DE ESCOAMENTO CROMADA,RABICHO EM PVC E TORNEIRA DE FECHAMENTO AUTOMATICO.FORNECIMENTO</v>
          </cell>
        </row>
        <row r="463">
          <cell r="B463" t="str">
            <v>18.002.0055-0</v>
          </cell>
          <cell r="C463" t="str">
            <v>MICTORIO DE LOUCA BRANCA COM SIFAO INTEGRADO E MEDIDAS EM TORNO DE 33X28X53CM.FERRAGENS EM METAL CROMADO:REGISTRO DE PRESSAO 1416 DE 1/2" E TUBO DE LIGACAO DE 1/2".FORNECIMENTO</v>
          </cell>
        </row>
        <row r="464">
          <cell r="B464" t="str">
            <v>18.002.0085-0</v>
          </cell>
          <cell r="C464" t="str">
            <v>VASO SANITARIO DE LOUCA BRANCA,CONVENCIONAL,TIPO MEDIO LUXO,COM MEDIDAS EM TORNO DE 37X47X38CM,INCL.ASSENTO PLASTICO TIPO MEDIO LUXO,BOLSA DE LIGACAO,VALVULA DE DESCARGA DE 1.1/2"C/REGISTRO INTEGRADO,SISTEMA HIDROMECANICO(ISENTA DE GOLPE DE ARIETE)COM CORPO EM LATAO,CANOPLA E BOTAO EM METAL CROMADO,TUBO DE LIGACAO E ACESSORIOS DE FIXACAO.FORNECIMENTO</v>
          </cell>
        </row>
        <row r="465">
          <cell r="B465" t="str">
            <v>18.002.0090-0</v>
          </cell>
          <cell r="C465" t="str">
            <v>VASO SANITARIO DE LOUCA BRANCA OU BRANCO GELO,PARA PESSOAS COM NECESSIDADES ESPECIFICAS,INCLUSIVE ASSENTO ESPECIAL,BOLSADE LIGACAO E ACESSORIOS DE FIXACAO.FORNECIMENTO</v>
          </cell>
        </row>
        <row r="466">
          <cell r="B466" t="str">
            <v>18.019.0012-0</v>
          </cell>
          <cell r="C466" t="str">
            <v>CAIXA DE DESCARGA DE PLASTICO,DE EMBUTIR,COM ESPELHO CROMADO.FORNECIMENTO</v>
          </cell>
        </row>
        <row r="467">
          <cell r="B467" t="str">
            <v>18.005.0010-0</v>
          </cell>
          <cell r="C467" t="str">
            <v>SABONETEIRA EM PLASTICO ABS,PARA SABONETE LIQUIDO.FORNECIMENTO E COLOCACAO</v>
          </cell>
        </row>
        <row r="468">
          <cell r="B468" t="str">
            <v>18.005.0012-0</v>
          </cell>
          <cell r="C468" t="str">
            <v>PORTA-TOALHA DE PAPEL EM PLASTICO ABS.FORNECIMENTO E COLOCACAO</v>
          </cell>
        </row>
        <row r="469">
          <cell r="B469" t="str">
            <v>18.005.0013-0</v>
          </cell>
          <cell r="C469" t="str">
            <v>PORTA PAPEL HIGIENICO EM PLASTICO ABS.FORNECIMENTRO E COLOCACAO</v>
          </cell>
        </row>
        <row r="470">
          <cell r="B470" t="str">
            <v>18.007.0042-0</v>
          </cell>
          <cell r="C470" t="str">
            <v>BRACO CROMADO DE 1/2",PARA CHUVEIRO ELETRICO.FORNECIMENTO</v>
          </cell>
        </row>
        <row r="471">
          <cell r="B471" t="str">
            <v>18.007.0049-0</v>
          </cell>
          <cell r="C471" t="str">
            <v>CHUVEIRO ELETRICO,EM PLASTICO,DE 110/220V.FORNECIMENTO</v>
          </cell>
        </row>
        <row r="472">
          <cell r="B472" t="str">
            <v>18.007.0051-0</v>
          </cell>
          <cell r="C472" t="str">
            <v>DUCHINHA MANUAL,COM REGISTRO DE PRESSAO 1/2" CROMADO,RABICHOCROMADO,SUPORTE BRANCO,PISTOLA BRANCA,BUCHAS E PARAFUSOS PARA FIXACAO.FORNECIMENTO</v>
          </cell>
        </row>
        <row r="473">
          <cell r="B473" t="str">
            <v>18.009.0058-0</v>
          </cell>
          <cell r="C473" t="str">
            <v>TORNEIRA PARA PIA OU TANQUE,1158 DE 1/2"X18CM APROXIMADAMENTE,EM METAL CROMADO.FORNECIMENTO</v>
          </cell>
        </row>
        <row r="474">
          <cell r="B474" t="str">
            <v>18.009.0066-0</v>
          </cell>
          <cell r="C474" t="str">
            <v>TORNEIRA PARA PIA,COM AREJADOR,TUBO MOVEL,TIPO BANCA,1167 DE1/2"X17CM APROXIMADAMENTE,EM METAL CROMADO.FORNECIMENTO</v>
          </cell>
        </row>
        <row r="475">
          <cell r="B475" t="str">
            <v>18.009.0079-0</v>
          </cell>
          <cell r="C475" t="str">
            <v>TORNEIRA PARA JARDIM,DE 1/2"X10CM APROXIMADAMENTE,EM METAL CROMADO.FORNECIMENTO</v>
          </cell>
        </row>
        <row r="476">
          <cell r="B476" t="str">
            <v>18.012.0093-0</v>
          </cell>
          <cell r="C476" t="str">
            <v>TORNEIRA DE BOIA,EM BRONZE,DE PRESSAO,DE 1".FORNECIMENTO E COLOCACAO</v>
          </cell>
        </row>
        <row r="477">
          <cell r="B477" t="str">
            <v>18.013.0156-0</v>
          </cell>
          <cell r="C477" t="str">
            <v>REGISTRO DE PRESSAO,1416 DE 3/4",COM CANOPLA E VOLANTE EM METAL CROMADO.FORNECIMENTO</v>
          </cell>
        </row>
        <row r="478">
          <cell r="B478" t="str">
            <v>18.081.0050-0</v>
          </cell>
          <cell r="C478" t="str">
            <v>BANCA DE GRANITO CINZA CORUMBA,COM 3CM DE ESPESSURA,COM ABERTURA PARA 1 CUBA(EXCLUSIVE ESTA),SOBRE APOIOS DE ALVENARIA DE MEIA VEZ E VERGA DE CONCRETO,SEM REVESTIMENTO.FORNECIMENTOE COLOCACAO</v>
          </cell>
        </row>
        <row r="479">
          <cell r="C479" t="str">
            <v>Aparelhos de Aço Inox</v>
          </cell>
        </row>
        <row r="480">
          <cell r="B480" t="str">
            <v>18.016.0025-0</v>
          </cell>
          <cell r="C480" t="str">
            <v>TANQUE DE ACO INOXIDAVEL,EM CHAPA 22.304 DE 520X520MM,CAPACIDADE DE 30L,COM ESFREGADOR,EXCLUSIVE TORNEIRA.FORNECIMENTO</v>
          </cell>
        </row>
        <row r="481">
          <cell r="B481" t="str">
            <v>18.016.0027-0</v>
          </cell>
          <cell r="C481" t="str">
            <v>TANQUE INDUSTRIAL EM ACO INOXIDAVEL AISI 304,PARA LAVAGEM DEPANELOES,MEDINDO 0,61X0,706X0,305M.FORNECIMENTO E COLOCACAO</v>
          </cell>
        </row>
        <row r="482">
          <cell r="B482" t="str">
            <v>18.016.0030-0</v>
          </cell>
          <cell r="C482" t="str">
            <v>BANCA DE ACO INOXIDAVEL DE 2,00X0,55M,EM CHAPA 18.304,COM UMA CUBA DE 500X400X200MM EM CHAPA 20.304,VALVULA DE ESCOAMENTO TIPO AMERICANA 1623,SIFAO 1680 1.1/2"X1.1/2",SOBRE APOIOSDE ALVENARIA DE MEIA VEZ E VERGA DE CONCRETO,SEM REVESTIMENTO,EXCLUSIVE TORNEIRA.FORNECIMENTO E COLOCACAO</v>
          </cell>
        </row>
        <row r="483">
          <cell r="B483" t="str">
            <v>18.016.0040-0</v>
          </cell>
          <cell r="C483" t="str">
            <v>CUBA DE ACO INOXIDAVEL DE 500X400X200MM,EM CHAPA 20.304,VALVULA DE ESCOAMENTO TIPO AMERICANA 1623,SIFAO 1680 1.1/2"X1.1/2",EXCLUSIVE TORNEIRA.FORNECIMENTO E COLOCACAO</v>
          </cell>
        </row>
        <row r="484">
          <cell r="B484" t="str">
            <v>18.016.0045-0</v>
          </cell>
          <cell r="C484" t="str">
            <v>BANCA SECA DE ACO INOXIDAVEL,COM 0,55M DE LARGURA,ATE 3,00MDE COMPRIMENTO,EM CHAPA 18.304,SOBRE APOIOS DE ALVENARIA DEMEIA VEZ E VERGA DE CONCRETO,SEM REVESTIMENTO.FORNECIMENTO ECOLOCACAO</v>
          </cell>
        </row>
        <row r="485">
          <cell r="B485" t="str">
            <v>18.016.0105-0</v>
          </cell>
          <cell r="C485" t="str">
            <v>BARRA DE APOIO EM ACO INOXIDAVEL AISI 304,TUBO DE 1.1/4",INCLUSIVE FIXACAO COM PARAFUSOS INOXIDAVEIS E BUCHAS PLASTICAS,COM 50CM,PARA PESSOAS COM NECESSIDADES ESPECIFICAS.FORNECIMENTO E COLOCACAO</v>
          </cell>
        </row>
        <row r="486">
          <cell r="B486" t="str">
            <v>18.016.0106-0</v>
          </cell>
          <cell r="C486" t="str">
            <v>BARRA DE APOIO EM ACO INOXIDAVEL AISI 304,TUBO DE 1.1/4",INCLUSIVE FIXACAO COM PARAFUSOS INOXIDAVEIS E BUCHAS PLASTICAS,COM 80CM,PARA PESSOAS COM NECESSIDADES ESPECIFICAS.FORNECIMENTO E COLOCACAO</v>
          </cell>
        </row>
        <row r="487">
          <cell r="B487" t="str">
            <v>18.016.0108-0</v>
          </cell>
          <cell r="C487" t="str">
            <v>BARRA DE APOIO EM ACO INOXIDAVEL AISI 304,TUBO DE 1 1/4",INCLUSIVE FIXACAO COM PARAFUSOS INOXIDAVEIS E BUCHAS PLASTICAS,COM 70CM,PARA PESSOAS COM NECESSIDADES ESPECIFICAS.FORNECIMENTO E COLOCACAO</v>
          </cell>
        </row>
        <row r="488">
          <cell r="B488" t="str">
            <v>18.016.0125-0</v>
          </cell>
          <cell r="C488" t="str">
            <v>BARRA DE APOIO(PUXADOR HORIZONTAL/VERTICAL)EM ACO INOXIDAVELAISI 304,TUBO DE 1 1/4",INCLUSIVE FIXACAO COM PARAFUSOS INOXIDAVEIS E BUCHAS PLASTICAS,COM 40CM,PARA PORTAS DE SANITARIOS,VESTIARIOS E QUARTOS ACESSIVEIS EM LOCAIS DE HOSPEDAGEM EDE SAUDE.FORNECIMENTO E INSTALACAO</v>
          </cell>
        </row>
        <row r="489">
          <cell r="B489" t="str">
            <v>18.025.0007-0</v>
          </cell>
          <cell r="C489" t="str">
            <v>BEBEDOURO ELETRICO TIPO PRESSAO,EM ACO INOXIDAVEL,MODELO DEPE,ADULTO,COM FILTRO INTERNO,CAPACIDADE DE 200L/H,COM 4 TORNEIRAS.FORNECIMENTO</v>
          </cell>
        </row>
        <row r="490">
          <cell r="C490" t="str">
            <v>Aparelhos para Água Fria</v>
          </cell>
        </row>
        <row r="491">
          <cell r="B491" t="str">
            <v>18.029.0015-0</v>
          </cell>
          <cell r="C491" t="str">
            <v>BOMBA HIDRAULICA CENTRIFUGA,COM MOTOR ELETRICO,POTENCIA DE 1CV,EXCLUSIVE ACESSORIOS.FORNECIMENTO E COLOCACAO</v>
          </cell>
        </row>
        <row r="492">
          <cell r="B492" t="str">
            <v>18.029.0030-0</v>
          </cell>
          <cell r="C492" t="str">
            <v>BOMBA HIDRAULICA CENTRIFUGA,COM MOTOR ELETRICO,POTENCIA DE 3CV,EXCLUSIVE ACESSORIOS.FORNECIMENTO E COLOCACAO</v>
          </cell>
        </row>
        <row r="493">
          <cell r="B493" t="str">
            <v>18.021.0065-0</v>
          </cell>
          <cell r="C493" t="str">
            <v>RESERVATORIO EM FIBRA DE VIDRO,COM CAPACIDADE DE 20.000L,DIMENSOES (DIAMETRO:3,00XALTURA:2,84M),PARA AGUA NAO POTAVEL OUPARA APROVEITAMENTO DE AGUA DE CHUVA (AAC),SUPORTAM CARGA DE COMPRESSAO DIRETAMENTE NO COSTADO SEM NECESSIDADE DE CONTENCAO QUANDO SOTERRADOS.TESTADOS EM RESISTENCIA MAXIMA TRACAO,FLEXAO.NORMAS ASTM D-638/77-ASTM D-790/71-ASTM D-2583.FORN.</v>
          </cell>
        </row>
        <row r="494">
          <cell r="C494" t="str">
            <v>Aparelhos para Reuso de Água de Chuva</v>
          </cell>
        </row>
        <row r="495">
          <cell r="B495" t="str">
            <v>18.017.0025-0</v>
          </cell>
          <cell r="C495" t="str">
            <v>CONJUNTO FLUTUANTE DE SUCCAO/RECALQUE DE 1" PARA AAC,PARA INSTALACAO NO INTERIOR DOS RESERVATORIOS DE AAC,COMPOSTO DE MANGUEIRA PLASTICA FLEXIVEL NAO DOBRAVEL E PONTEIRA EM METAL.FORNECIMENTO</v>
          </cell>
        </row>
        <row r="496">
          <cell r="B496" t="str">
            <v>18.017.0030-0</v>
          </cell>
          <cell r="C496" t="str">
            <v>EXTRAVASOR,SIFAO/LADRAO,DE 100MM,PARA EXCESSO DE AGUA,RETIRADA DE IMPUREZAS DA SUPERFICIE E MANUTENCAO DO NIVEL MAXIMO DETERMINADO PARA OS RESERVATORIOS DE AAC.BLOQUEIA CHEIROS DAGALERIA PLUVIAL E DIFICULTA ENTRADA DE PRAGAS.FORNECIMENTO</v>
          </cell>
        </row>
        <row r="497">
          <cell r="B497" t="str">
            <v>18.017.0055-0</v>
          </cell>
          <cell r="C497" t="str">
            <v>FILTRO P/APROVEITAMENTO AGUA CHUVA (AAC)AUTO-LIMPANTE P/AREAS ATE 1.500M2.ELEMENTO FILTRANTE INOX.RETENCAO E DESCARGA DESOLIDOS SUPERIORES A 0,55MM.DUAS ENTRADAS DE AP 250MM,SAIDAS AGUA FILTRADA DE 200MM,DIMENSIONAMENTO DO DESCARTE ESTABELECIDO EM PROJETO.INSTALADO EM CAIXA CONECTORA EM ALVENARIA,BLOCO CONCRETO OU FIBRA VIDRO.VAZAO MAXIMA FILTRO 70L/S.FORN.</v>
          </cell>
        </row>
        <row r="498">
          <cell r="B498" t="str">
            <v>18.017.0075-0</v>
          </cell>
          <cell r="C498" t="str">
            <v>FREIO HIDRAULICO DE 200MM PARA ENCHIMENTO DOS RESERVATORIOSDE AAC,ATRAVES DO FLUXO ASCENDENTE.FORNECIMENTO</v>
          </cell>
        </row>
        <row r="499">
          <cell r="C499" t="str">
            <v>Aparelhos Elétricos</v>
          </cell>
        </row>
        <row r="500">
          <cell r="B500" t="str">
            <v>18.027.0110-0</v>
          </cell>
          <cell r="C500" t="str">
            <v>LUMINARIA A PROVA DE GASES,VAPORES E POS,HERMETICA,COM LENTEDE VIDRO TRANSPARENTE,CORPO E GRADE EM ALUMINIO FUNDIDO,PARA LAMPADA LED ATE 25W,MISTA OU VAPOR DE MERCURIO ATE 250W,PARA COLOCACAO EM TETO,EXCLUSIVE LAMPADA.FORNECIMENTO E COLOCACAO</v>
          </cell>
        </row>
        <row r="501">
          <cell r="B501" t="str">
            <v>18.027.0143-0</v>
          </cell>
          <cell r="C501" t="str">
            <v>LUMINARIA FECHADA PARA ILUMINACAO DE ESTACIONAMENTOS,PARQUES,PRACAS E RUAS,NA FORMA OVOIDE,CORPO REFLETOR ESTAMPADO E CHAPA DE ALUMINIO,REFRATOR PRISMATICO EM VIDRO BORO-SILICATO,PARA LAMPADA MISTA,VAPOR DE MERCURIO,VAPOR DE SODIO OU VAPORMETALICO ATE 250W,EXCLUSIVE LAMPADA E REATOR.FORNECIMENTO ECOLOCACAO</v>
          </cell>
        </row>
        <row r="502">
          <cell r="B502" t="str">
            <v>18.027.0494-0</v>
          </cell>
          <cell r="C502" t="str">
            <v>LUMINARIA LED TUBULAR DE SOBREPOR, 2X18W (INCLUSIVE LAMPADAS),CORPO EM CHAPA DE ACO TRATADA E PINTURA ELETROSTATICA BRANCA, REFLETOR EM ALUMINIO DE ALTO BRILHO, COM ALETAS, SEM REATOR. FORNECIMENTO E COLOCACAO</v>
          </cell>
        </row>
        <row r="503">
          <cell r="B503" t="str">
            <v>18.260.0070-0</v>
          </cell>
          <cell r="C503" t="str">
            <v>RELE FOTOELETRICO,PARA COMANDO DE ILUMINACAO EXTERNA,NA TENSAO DE 220V E CARGA MAXIMA DE 1.000W.FORNECIMENTO E COLOCACAO</v>
          </cell>
        </row>
        <row r="504">
          <cell r="C504" t="str">
            <v>Aparelhos de Proteção e Combate à Incêndio</v>
          </cell>
        </row>
        <row r="505">
          <cell r="B505" t="str">
            <v>18.027.0040-0</v>
          </cell>
          <cell r="C505" t="str">
            <v>LUMINARIA DE EMERGENCIA DE SOBREPOR,EM PLASTICO,EQUIPADA COMBATERIA SELADA RECARREGAVEL COM 60 LAMPADAS EM LED. FORNECIMENTO E COLOCACAO</v>
          </cell>
        </row>
        <row r="506">
          <cell r="B506" t="str">
            <v>18.033.0018-0</v>
          </cell>
          <cell r="C506" t="str">
            <v>SISTEMA DE PRESSURIZACAO,COM 02 BOMBAS CENTRIFUGAS DE 5CV/220V,INCLUSIVE TUBULACOES DE SUCCAO,RECALQUE E DISTRIBUICAO COM CONEXOES,PRESSOSTATO,MANOMETRO,TANQUE DE PRESSAO,QUADRO DECOMANDO,EXCLUSIVE CASA DE MAQUINAS (VIDE ITEM 18.024.0050).FORNECIMENTO E INSTALACAO</v>
          </cell>
        </row>
        <row r="507">
          <cell r="B507" t="str">
            <v>18.032.0012-0</v>
          </cell>
          <cell r="C507" t="str">
            <v>EXTINTOR DE INCENDIO,TIPO AGUA-PRESSURIZADA,DE 10L,INCLUSIVESUPORTE DE PAREDE E CARGA COMPLETA.FORNECIMENTO E COLOCACAO</v>
          </cell>
        </row>
        <row r="508">
          <cell r="B508" t="str">
            <v>18.032.0015-0</v>
          </cell>
          <cell r="C508" t="str">
            <v>EXTINTOR DE INCENDIO,TIPO GAS CARBONICO(CO2),DE 6KG,COMPLETO.FORNECIMENTO E COLOCACAO</v>
          </cell>
        </row>
        <row r="509">
          <cell r="B509" t="str">
            <v>18.032.0020-0</v>
          </cell>
          <cell r="C509" t="str">
            <v>EXTINTOR DE INCENDIO,TIPO GAS CARBONICO(CO2),DE 4KG,COMPLETO.FORNECIMENTO E COLOCACAO</v>
          </cell>
        </row>
        <row r="510">
          <cell r="B510" t="str">
            <v>18.038.0030-0</v>
          </cell>
          <cell r="C510" t="str">
            <v>SIRENE AUDIO VISUAL,PARA SISTEMA DE ALARME CONTRA INCENDIO.FORNECIMENTO E COLOCACAO</v>
          </cell>
        </row>
        <row r="511">
          <cell r="B511" t="str">
            <v>18.038.0049-6</v>
          </cell>
          <cell r="C511" t="str">
            <v>Detector de incêndio, composto de central microprocessada analógica, para até 500 pontos. FORNECIMENTO e COLOCAÇÃO</v>
          </cell>
        </row>
        <row r="512">
          <cell r="B512" t="str">
            <v>18.038.0045-0</v>
          </cell>
          <cell r="C512" t="str">
            <v>ACIONADOR TIPO "QUEBRE VIDRO",INCLUSIVE SENSOR DE ALARME E CHAVE EXTERNA PARA TESTE.FORNECIMENTO E COLOCACAO</v>
          </cell>
        </row>
        <row r="513">
          <cell r="B513" t="str">
            <v>18.024.0050-0</v>
          </cell>
          <cell r="C513" t="str">
            <v>CASA DE MAQUINA DE INCENDIO,EM ALVENARIA,MEDINDO(1,50X1,50)M,COBERTA COM LAJE DE CONCRETO,PE-DIREITO DE 2,00M, PORTA CORTA-FOGO(0,60X1,80)M,PINTURA,IMPERMEABILIZACAO,LUMINARIA A PROVA DE GASES E BASCULANTE COM VIDRO(0,60X0,60)M,EXTINTOR DEINCENDIO,EXCLUSIVE SISTEMA DE PRESSURIZACAO(VIDE ITENS 18.033.0018, 18.033.0019 E 18.033.0020)</v>
          </cell>
        </row>
        <row r="514">
          <cell r="C514" t="str">
            <v>Aparelhos Mecânicos - Exaustão</v>
          </cell>
        </row>
        <row r="515">
          <cell r="B515" t="str">
            <v>18.016.0002-0</v>
          </cell>
          <cell r="C515" t="str">
            <v>COIFA DE ACO INOX AISI 304/444(#20),NAS DIMENSOES 1,80X1,30X0,60M(COCCAO),COM CALHA COLETORA DE GORDURA EM TODO PERIMETRO COM DRENO PLUGADO,SUPORTE DE FIXACAO E BOCAIS FLANGEADOS(FOGAO INDUSTRIAL DE 6 BOCAS).FORNECIMENTO E COLOCACAO</v>
          </cell>
        </row>
        <row r="516">
          <cell r="B516" t="str">
            <v>18.016.0004-0</v>
          </cell>
          <cell r="C516" t="str">
            <v>FILTROS INERCIAIS 50X50CM DE ACO INOX 304(COIFA DE COCCAO).FORNECIMENTO E COLOCACAO</v>
          </cell>
        </row>
        <row r="517">
          <cell r="B517" t="str">
            <v>18.016.0008-0</v>
          </cell>
          <cell r="C517" t="str">
            <v>DAMPER CORTA FOGO 35X45CM,ACIONAMENTO AUTOMATICO,PELA ACAO DE ELEMENTO FUSIVEL,MODELO DCF COM FUSIVEL DE DISPARO(COM ATESTADO UL)COM ROMPIMENTO EM 72ºC OU 141ºC,COM CHAVE FIM DE CURSO.FORNECIMENTO E COLOCACAO</v>
          </cell>
        </row>
        <row r="518">
          <cell r="B518" t="str">
            <v>18.034.0075-0</v>
          </cell>
          <cell r="C518" t="str">
            <v>EXAUSTORES CENTRIFUGOS,TIPO LIMIT LOAD,SIMPLES ASPIRACAO E ACIONAMENTO INDIRETO,FABRICADO EM CHAPA DE ACO CARBONO,5CV/220V.FORNECIMENTO E COLOCACAO</v>
          </cell>
        </row>
        <row r="519">
          <cell r="C519" t="str">
            <v>Aparelhos Mecânicos - Elevador</v>
          </cell>
        </row>
        <row r="520">
          <cell r="B520" t="str">
            <v>18.040.0020-0</v>
          </cell>
          <cell r="C520" t="str">
            <v>ELEVADOR HIDRAULICO,COM CAPACIDADE PARA 8 PESSOAS,560KG,VELOE DE 0,53M/S,PERCURSO 11,3M,PARADAS 4(T1 A 3),COM MOTOR TRIFASICO DE 220V,60HZ,SISTEMA HIDRAULICO,SISTEMA ELETRONICO DECOMANDO E CONTROLE DOTADO DE DISPLAY DIGITAL,ISOLADOR DE POSICAO NO PAVIMENTO PRINCIPAL E SETAS DIRECIONAIS NOS DEMAIS PAVIMENTOS.FORNECIMENTO,MONTAGEM E INSTALACAO</v>
          </cell>
        </row>
        <row r="521">
          <cell r="C521" t="str">
            <v>Aparelhos Mecânicos - Condicionadores de Ar</v>
          </cell>
        </row>
        <row r="522">
          <cell r="B522" t="str">
            <v>18.030.0001-0</v>
          </cell>
          <cell r="C522" t="str">
            <v>CONDICIONADOR DE AR TIPO SPLIT 9000 BTU'S COMPREENDENDO 1 CONDENSADOR E 1 EVAPORADOR(VIDE INSTALACAO,ASSENTAMENTO E INTERLIGACOES FAMILIA 15.005).FORNECIMENTO</v>
          </cell>
        </row>
        <row r="523">
          <cell r="B523" t="str">
            <v>18.030.0006-0</v>
          </cell>
          <cell r="C523" t="str">
            <v>CONDICIONADOR DE AR TIPO SPLIT 24000 BTU'S COMPREENDENDO 1 CONDENSADOR E 2 EVAPORADORES(VIDE INSTALACAO,ASSENTAMENTO E INTERLIGACOES FAMILIA 15.005).FORNECIMENTO</v>
          </cell>
        </row>
        <row r="524">
          <cell r="B524" t="str">
            <v>18.030.0007-0</v>
          </cell>
          <cell r="C524" t="str">
            <v>CONDICIONADOR DE AR TIPO SPLIT 30000 BTU'S COMPREENDENDO 1 CONDENSADOR E 1 EVAPORADOR(VIDE INSTALACAO,ASSENTAMENTO E INTERLIGACOES FAMILIA 15.005).FORNECIMENTO</v>
          </cell>
        </row>
        <row r="525">
          <cell r="B525" t="str">
            <v>18.030.0010-0</v>
          </cell>
          <cell r="C525" t="str">
            <v>CONDICIONADOR DE AR TIPO SPLIT 60000 BTU'S COMPREENDENDO 1 CONDENSADOR E 1 EVAPORADOR(VIDE INSTALACAO,ASSENTAMENTO E INTERLIGACOES FAMILIA 15.005).FORNECIMENTO</v>
          </cell>
        </row>
        <row r="526">
          <cell r="C526" t="str">
            <v>Aparelhos Esportivos</v>
          </cell>
        </row>
        <row r="527">
          <cell r="B527" t="str">
            <v>18.027.0095-0</v>
          </cell>
          <cell r="C527" t="str">
            <v>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LAMPADAE REATOR.FORNECIMENTO E COLOCACAO</v>
          </cell>
        </row>
        <row r="528">
          <cell r="B528" t="str">
            <v>18.200.0001-0</v>
          </cell>
          <cell r="C528" t="str">
            <v>TABELA DE BASQUETE EM COMPENSADO NAVAL,TAMANHO OFICIAL,COM ARO E REDE.FORNECIMENTO E COLOCACAO</v>
          </cell>
        </row>
        <row r="529">
          <cell r="B529" t="str">
            <v>18.200.0002-0</v>
          </cell>
          <cell r="C529" t="str">
            <v>POSTE PARA VOLEIBOL EM TUBO DE FERRO GALVANIZADO,COM CATRACAE BUCHAS.FORNECIMENTO</v>
          </cell>
        </row>
        <row r="530">
          <cell r="B530" t="str">
            <v>18.200.0003-0</v>
          </cell>
          <cell r="C530" t="str">
            <v>REDE DE VOLEIBOL OFICIAL COM CABO DE ACO.FORNECIMENTO</v>
          </cell>
        </row>
        <row r="531">
          <cell r="B531" t="str">
            <v>18.200.0004-0</v>
          </cell>
          <cell r="C531" t="str">
            <v>TRAVE DESMONTAVEL PARA FUTEBOL DE SALAO,EM TUBO DE FERRO GALVANIZADO E BUCHAS.FORNECIMENTO</v>
          </cell>
        </row>
        <row r="532">
          <cell r="B532" t="str">
            <v>18.200.0005-0</v>
          </cell>
          <cell r="C532" t="str">
            <v>REDE DE NYLON PARA FUTEBOL DE SALAO.FORNECIMENTO</v>
          </cell>
        </row>
        <row r="533">
          <cell r="B533" t="str">
            <v>18.200.0015-0</v>
          </cell>
          <cell r="C533" t="str">
            <v>ESTRUTURA PARA BASQUETE,DE FERRO GALVANIZADO PINTADO,FIXA,COM AVANCO LIVRE DE 1,30M,COM TABELAS DE COMPENSADO NAVAL,AROSE REDES,EXCLUSIVE FURACAO DE PISO.FORNECIMENTO E COLOCACAO</v>
          </cell>
        </row>
        <row r="537">
          <cell r="C537" t="str">
            <v>ALUGUEL DE EQUIPAMENTOS</v>
          </cell>
        </row>
        <row r="540">
          <cell r="C540" t="str">
            <v>CUSTOS RODOVIÁRIOS</v>
          </cell>
        </row>
        <row r="541">
          <cell r="B541" t="str">
            <v>20.097.0002-0</v>
          </cell>
          <cell r="C541" t="str">
            <v>PEDRA BRITADA Nº2,INCLUSIVE TRANSPORTE,PARA REGIAO METROPOLITANA DO RIO DE JANEIRO.FORNECIMENTO</v>
          </cell>
        </row>
        <row r="544">
          <cell r="C544" t="str">
            <v>ILUMINAÇÃO PÚBLICA</v>
          </cell>
        </row>
        <row r="545">
          <cell r="B545" t="str">
            <v>21.003.0055-0</v>
          </cell>
          <cell r="C545" t="str">
            <v>POSTE DE ACO,RETO,CONICO CONTINUO,ALTURA DE 4,50M,COM SAPATAESPECIFICACAO EM-CME-04 DA RIOLUZ.FORNECIMENTO</v>
          </cell>
        </row>
        <row r="546">
          <cell r="B546" t="str">
            <v>18.260.0040-0</v>
          </cell>
          <cell r="C546" t="str">
            <v>BRACO PARA ILUMINACAO DE RUAS,EM TUBO DE ACO GALVANIZADO COMDIAMETRO DE=25,4MM,PARA FIXACAO EM POSTE OU PAREDE,PROJECAOHORIZONTAL=1000MM,PROJECAO VERTICAL=370MM.FORNECIMENTO E COLOCACAO</v>
          </cell>
        </row>
        <row r="547">
          <cell r="B547" t="str">
            <v>21.015.0230-0</v>
          </cell>
          <cell r="C547" t="str">
            <v>HASTE PARA ATERRAMENTO,DE 5/8"(16MM),COM 2,50M DE COMPRIMENTO.FORNECIMENTO</v>
          </cell>
        </row>
        <row r="548">
          <cell r="B548" t="str">
            <v>21.015.0235-0</v>
          </cell>
          <cell r="C548" t="str">
            <v>HASTE PARA ATERRAMENTO,DE 5/8"(16MM),COM 2,50M A 3,00M DE COMPRIMENTO.COLOCACAO</v>
          </cell>
        </row>
        <row r="549">
          <cell r="B549" t="str">
            <v>21.035.0200-0</v>
          </cell>
          <cell r="C549" t="str">
            <v>TAMPAO DE FERRO TIPO LEVE PADRAO RIOLUZ.FORNECIMENTO</v>
          </cell>
        </row>
        <row r="550">
          <cell r="B550" t="str">
            <v>21.045.0135-0</v>
          </cell>
          <cell r="C550" t="str">
            <v>LAMPADA A VAPOR DE SODIO,ALTA PRESSAO,POTENCIA DE 250W,BASEE-27,BULBO OVOIDE,POSICAO DE FUNCIONAMENTO UNIVERSAL A NBR-IEC-662 E EM-RIOLUZ Nº 57.FORNECIMENTO</v>
          </cell>
        </row>
        <row r="551">
          <cell r="B551" t="str">
            <v>21.046.0035-0</v>
          </cell>
          <cell r="C551" t="str">
            <v>REATOR AEREO PARA LAMPADA VS/MVM DE 250W,IGNITOR COM PICO TENSAO 2,8 A 4KV,FATOR DE POTENCIA DE 0,92,TENSAO DE ALIMENTACAO 220/250V,CORRENTE NA LAMPADA 3A,TENSAO NA LAMPADA 100V,PERDA MAXIMA DE 10%(EM-RIOLUZ-30,NBR-13593/13594,IEC-662).FORNECIMENTO</v>
          </cell>
        </row>
        <row r="552">
          <cell r="B552" t="str">
            <v>21.050.0110-0</v>
          </cell>
          <cell r="C552" t="str">
            <v>BASE DE ACO PARA SUSTENTACAO DE POSTE FIXADA POR CHUMBADOREM FUNDACAO DE CONCRETO ARMADO.ASSENTAMENTO</v>
          </cell>
        </row>
        <row r="553">
          <cell r="B553" t="str">
            <v>21.050.0010-0</v>
          </cell>
          <cell r="C553" t="str">
            <v>FITA ISOLANTE AUTO-FUSAO,DE 19MMX10M.FORNECIMENTO</v>
          </cell>
        </row>
        <row r="554">
          <cell r="B554" t="str">
            <v>21.050.0075-0</v>
          </cell>
          <cell r="C554" t="str">
            <v>GRAMPO "U",NUMERO 5.FORNECIMENTO</v>
          </cell>
        </row>
        <row r="556">
          <cell r="C556" t="str">
            <v>VALOR DA CATEGORIA ACIMA</v>
          </cell>
        </row>
        <row r="558">
          <cell r="C558" t="str">
            <v>REFLORESTAMENTO E EXPLORAÇÃO FLORESTAL</v>
          </cell>
        </row>
        <row r="559">
          <cell r="B559" t="str">
            <v>22.010.0030-0</v>
          </cell>
          <cell r="C559" t="str">
            <v>MUDAS DE ESSENCIAS FLORESTAIS DE 30CM A 50CM DE ALTURA,TIPOSABIA,MARICA,TREMA,AROEIRA,IPES,PAU-FERRO E SIMILARES.FORNE-CIMENTO</v>
          </cell>
        </row>
        <row r="560">
          <cell r="C560" t="str">
            <v>VALOR DA CATEGORIA ACIMA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6"/>
  <sheetViews>
    <sheetView view="pageBreakPreview" zoomScale="110" zoomScaleSheetLayoutView="110" workbookViewId="0" topLeftCell="A1">
      <selection activeCell="D10" sqref="D10"/>
    </sheetView>
  </sheetViews>
  <sheetFormatPr defaultColWidth="9.140625" defaultRowHeight="15"/>
  <cols>
    <col min="1" max="1" width="9.140625" style="6" customWidth="1"/>
    <col min="2" max="2" width="6.421875" style="6" customWidth="1"/>
    <col min="3" max="3" width="14.421875" style="6" customWidth="1"/>
    <col min="4" max="4" width="31.421875" style="6" customWidth="1"/>
    <col min="5" max="5" width="20.421875" style="6" customWidth="1"/>
    <col min="6" max="6" width="11.140625" style="6" customWidth="1"/>
    <col min="7" max="7" width="8.7109375" style="6" customWidth="1"/>
    <col min="8" max="8" width="3.7109375" style="6" customWidth="1"/>
    <col min="9" max="9" width="4.421875" style="6" customWidth="1"/>
    <col min="10" max="10" width="8.7109375" style="6" customWidth="1"/>
    <col min="11" max="16384" width="9.140625" style="6" customWidth="1"/>
  </cols>
  <sheetData>
    <row r="1" ht="14.4" thickBot="1"/>
    <row r="2" spans="2:10" s="5" customFormat="1" ht="45.75" customHeight="1" thickBot="1">
      <c r="B2" s="379" t="s">
        <v>1194</v>
      </c>
      <c r="C2" s="380"/>
      <c r="D2" s="380"/>
      <c r="E2" s="380"/>
      <c r="F2" s="380"/>
      <c r="G2" s="380"/>
      <c r="H2" s="380"/>
      <c r="I2" s="380"/>
      <c r="J2" s="381"/>
    </row>
    <row r="3" spans="2:10" s="5" customFormat="1" ht="15">
      <c r="B3" s="81"/>
      <c r="C3" s="82"/>
      <c r="D3" s="83"/>
      <c r="E3" s="83"/>
      <c r="F3" s="83"/>
      <c r="G3" s="83"/>
      <c r="H3" s="84"/>
      <c r="I3" s="83"/>
      <c r="J3" s="85"/>
    </row>
    <row r="4" spans="2:10" s="5" customFormat="1" ht="22.8">
      <c r="B4" s="86"/>
      <c r="C4" s="78" t="e">
        <f>#REF!</f>
        <v>#REF!</v>
      </c>
      <c r="D4" s="87"/>
      <c r="E4" s="88"/>
      <c r="F4" s="88"/>
      <c r="G4" s="88"/>
      <c r="H4" s="88"/>
      <c r="I4" s="88"/>
      <c r="J4" s="89"/>
    </row>
    <row r="5" spans="2:10" s="5" customFormat="1" ht="0.75" customHeight="1">
      <c r="B5" s="90"/>
      <c r="C5" s="91"/>
      <c r="D5" s="74"/>
      <c r="E5" s="75"/>
      <c r="F5" s="74"/>
      <c r="G5" s="92"/>
      <c r="H5" s="70"/>
      <c r="I5" s="92"/>
      <c r="J5" s="93"/>
    </row>
    <row r="6" spans="2:10" s="5" customFormat="1" ht="15.6">
      <c r="B6" s="90"/>
      <c r="C6" s="94" t="s">
        <v>389</v>
      </c>
      <c r="D6" s="95" t="e">
        <f>#REF!</f>
        <v>#REF!</v>
      </c>
      <c r="E6" s="87"/>
      <c r="F6" s="96"/>
      <c r="G6" s="92"/>
      <c r="H6" s="70"/>
      <c r="I6" s="92"/>
      <c r="J6" s="93"/>
    </row>
    <row r="7" spans="2:11" s="5" customFormat="1" ht="0.75" customHeight="1">
      <c r="B7" s="90"/>
      <c r="C7" s="74"/>
      <c r="D7" s="97"/>
      <c r="E7" s="98"/>
      <c r="F7" s="74"/>
      <c r="G7" s="92"/>
      <c r="H7" s="70"/>
      <c r="I7" s="92"/>
      <c r="J7" s="93"/>
      <c r="K7" s="5" t="s">
        <v>405</v>
      </c>
    </row>
    <row r="8" spans="2:12" s="5" customFormat="1" ht="15.6">
      <c r="B8" s="86"/>
      <c r="C8" s="94" t="s">
        <v>0</v>
      </c>
      <c r="D8" s="95" t="e">
        <f>#REF!</f>
        <v>#REF!</v>
      </c>
      <c r="E8" s="98"/>
      <c r="F8" s="96"/>
      <c r="G8" s="99"/>
      <c r="H8" s="99"/>
      <c r="I8" s="100"/>
      <c r="J8" s="101"/>
      <c r="L8" s="21"/>
    </row>
    <row r="9" spans="2:12" s="5" customFormat="1" ht="15.6">
      <c r="B9" s="86"/>
      <c r="C9" s="94" t="s">
        <v>1</v>
      </c>
      <c r="D9" s="95" t="e">
        <f>#REF!</f>
        <v>#REF!</v>
      </c>
      <c r="E9" s="98"/>
      <c r="F9" s="96"/>
      <c r="G9" s="102"/>
      <c r="H9" s="102"/>
      <c r="I9" s="103"/>
      <c r="J9" s="104"/>
      <c r="L9" s="21"/>
    </row>
    <row r="10" spans="2:12" s="5" customFormat="1" ht="15.6">
      <c r="B10" s="105"/>
      <c r="C10" s="94" t="s">
        <v>2</v>
      </c>
      <c r="D10" s="95" t="e">
        <f>#REF!</f>
        <v>#REF!</v>
      </c>
      <c r="E10" s="98"/>
      <c r="F10" s="96"/>
      <c r="G10" s="106"/>
      <c r="H10" s="107"/>
      <c r="I10" s="108"/>
      <c r="J10" s="109"/>
      <c r="L10" s="21"/>
    </row>
    <row r="11" spans="2:12" s="5" customFormat="1" ht="9" customHeight="1" thickBot="1">
      <c r="B11" s="110"/>
      <c r="C11" s="111"/>
      <c r="D11" s="112"/>
      <c r="E11" s="113"/>
      <c r="F11" s="114"/>
      <c r="G11" s="112"/>
      <c r="H11" s="115"/>
      <c r="I11" s="116"/>
      <c r="J11" s="117"/>
      <c r="L11" s="21"/>
    </row>
    <row r="12" spans="2:10" ht="15">
      <c r="B12" s="118"/>
      <c r="C12" s="119"/>
      <c r="D12" s="119"/>
      <c r="E12" s="119"/>
      <c r="F12" s="119"/>
      <c r="G12" s="119"/>
      <c r="H12" s="119"/>
      <c r="I12" s="119"/>
      <c r="J12" s="120"/>
    </row>
    <row r="13" spans="2:12" s="5" customFormat="1" ht="21">
      <c r="B13" s="118"/>
      <c r="C13" s="121" t="s">
        <v>1</v>
      </c>
      <c r="D13" s="122" t="e">
        <f>#REF!</f>
        <v>#REF!</v>
      </c>
      <c r="E13" s="121" t="s">
        <v>440</v>
      </c>
      <c r="F13" s="123">
        <v>0.05</v>
      </c>
      <c r="G13" s="87"/>
      <c r="H13" s="102"/>
      <c r="I13" s="103"/>
      <c r="J13" s="104"/>
      <c r="L13" s="21"/>
    </row>
    <row r="14" spans="2:12" s="5" customFormat="1" ht="5.25" customHeight="1">
      <c r="B14" s="118"/>
      <c r="C14" s="124"/>
      <c r="D14" s="125"/>
      <c r="E14" s="124"/>
      <c r="F14" s="126"/>
      <c r="G14" s="87"/>
      <c r="H14" s="102"/>
      <c r="I14" s="103"/>
      <c r="J14" s="104"/>
      <c r="L14" s="21"/>
    </row>
    <row r="15" spans="2:10" ht="34.5" customHeight="1">
      <c r="B15" s="382" t="s">
        <v>523</v>
      </c>
      <c r="C15" s="383"/>
      <c r="D15" s="383"/>
      <c r="E15" s="383"/>
      <c r="F15" s="383"/>
      <c r="G15" s="383"/>
      <c r="H15" s="383"/>
      <c r="I15" s="383"/>
      <c r="J15" s="384"/>
    </row>
    <row r="16" spans="2:12" s="5" customFormat="1" ht="15.6">
      <c r="B16" s="118"/>
      <c r="C16" s="87"/>
      <c r="D16" s="87"/>
      <c r="E16" s="96"/>
      <c r="F16" s="102"/>
      <c r="G16" s="87"/>
      <c r="H16" s="102"/>
      <c r="I16" s="103"/>
      <c r="J16" s="104"/>
      <c r="L16" s="21"/>
    </row>
    <row r="17" spans="2:10" ht="15.6">
      <c r="B17" s="118"/>
      <c r="C17" s="127" t="s">
        <v>441</v>
      </c>
      <c r="D17" s="119"/>
      <c r="E17" s="119"/>
      <c r="F17" s="119"/>
      <c r="G17" s="119"/>
      <c r="H17" s="119"/>
      <c r="I17" s="119"/>
      <c r="J17" s="120"/>
    </row>
    <row r="18" spans="2:10" ht="15">
      <c r="B18" s="118"/>
      <c r="C18" s="119"/>
      <c r="D18" s="119"/>
      <c r="E18" s="119"/>
      <c r="F18" s="119"/>
      <c r="G18" s="119"/>
      <c r="H18" s="119"/>
      <c r="I18" s="119"/>
      <c r="J18" s="120"/>
    </row>
    <row r="19" spans="2:10" ht="15.6">
      <c r="B19" s="128"/>
      <c r="C19" s="129" t="s">
        <v>425</v>
      </c>
      <c r="D19" s="130" t="s">
        <v>426</v>
      </c>
      <c r="E19" s="119"/>
      <c r="F19" s="131"/>
      <c r="G19" s="119"/>
      <c r="H19" s="131"/>
      <c r="I19" s="131"/>
      <c r="J19" s="120"/>
    </row>
    <row r="20" spans="2:10" ht="15.6">
      <c r="B20" s="132"/>
      <c r="C20" s="133"/>
      <c r="D20" s="134" t="s">
        <v>427</v>
      </c>
      <c r="E20" s="131"/>
      <c r="F20" s="119"/>
      <c r="G20" s="119"/>
      <c r="H20" s="135"/>
      <c r="I20" s="135"/>
      <c r="J20" s="120"/>
    </row>
    <row r="21" spans="2:10" ht="10.5" customHeight="1">
      <c r="B21" s="132"/>
      <c r="C21" s="135"/>
      <c r="D21" s="135"/>
      <c r="E21" s="135"/>
      <c r="F21" s="136"/>
      <c r="G21" s="119"/>
      <c r="H21" s="135"/>
      <c r="I21" s="135"/>
      <c r="J21" s="120"/>
    </row>
    <row r="22" spans="2:10" ht="15">
      <c r="B22" s="132"/>
      <c r="C22" s="137" t="s">
        <v>442</v>
      </c>
      <c r="D22" s="119" t="s">
        <v>443</v>
      </c>
      <c r="E22" s="119"/>
      <c r="F22" s="119"/>
      <c r="G22" s="119"/>
      <c r="H22" s="135"/>
      <c r="I22" s="135"/>
      <c r="J22" s="120"/>
    </row>
    <row r="23" spans="2:10" ht="15">
      <c r="B23" s="118"/>
      <c r="C23" s="137" t="s">
        <v>444</v>
      </c>
      <c r="D23" s="119" t="s">
        <v>455</v>
      </c>
      <c r="E23" s="119"/>
      <c r="F23" s="119"/>
      <c r="G23" s="119"/>
      <c r="H23" s="119"/>
      <c r="I23" s="119"/>
      <c r="J23" s="120"/>
    </row>
    <row r="24" spans="2:10" ht="15">
      <c r="B24" s="118"/>
      <c r="C24" s="137" t="s">
        <v>445</v>
      </c>
      <c r="D24" s="119" t="s">
        <v>450</v>
      </c>
      <c r="E24" s="119"/>
      <c r="F24" s="119"/>
      <c r="G24" s="119"/>
      <c r="H24" s="119"/>
      <c r="I24" s="119"/>
      <c r="J24" s="120"/>
    </row>
    <row r="25" spans="2:10" ht="15">
      <c r="B25" s="118"/>
      <c r="C25" s="137" t="s">
        <v>446</v>
      </c>
      <c r="D25" s="119" t="s">
        <v>451</v>
      </c>
      <c r="E25" s="119"/>
      <c r="F25" s="119"/>
      <c r="G25" s="119"/>
      <c r="H25" s="119"/>
      <c r="I25" s="119"/>
      <c r="J25" s="120"/>
    </row>
    <row r="26" spans="2:10" ht="15">
      <c r="B26" s="118"/>
      <c r="C26" s="137" t="s">
        <v>447</v>
      </c>
      <c r="D26" s="119" t="s">
        <v>452</v>
      </c>
      <c r="E26" s="119"/>
      <c r="F26" s="119"/>
      <c r="G26" s="119"/>
      <c r="H26" s="119"/>
      <c r="I26" s="119"/>
      <c r="J26" s="120"/>
    </row>
    <row r="27" spans="2:10" ht="15">
      <c r="B27" s="118"/>
      <c r="C27" s="137" t="s">
        <v>448</v>
      </c>
      <c r="D27" s="119" t="s">
        <v>453</v>
      </c>
      <c r="E27" s="119"/>
      <c r="F27" s="119"/>
      <c r="G27" s="119"/>
      <c r="H27" s="119"/>
      <c r="I27" s="119"/>
      <c r="J27" s="120"/>
    </row>
    <row r="28" spans="2:10" ht="15">
      <c r="B28" s="118"/>
      <c r="C28" s="137" t="s">
        <v>449</v>
      </c>
      <c r="D28" s="119" t="s">
        <v>454</v>
      </c>
      <c r="E28" s="119"/>
      <c r="F28" s="119"/>
      <c r="G28" s="119"/>
      <c r="H28" s="119"/>
      <c r="I28" s="119"/>
      <c r="J28" s="120"/>
    </row>
    <row r="29" spans="2:10" ht="15">
      <c r="B29" s="118"/>
      <c r="C29" s="119"/>
      <c r="D29" s="119"/>
      <c r="E29" s="119"/>
      <c r="F29" s="119"/>
      <c r="G29" s="119"/>
      <c r="H29" s="119"/>
      <c r="I29" s="119"/>
      <c r="J29" s="120"/>
    </row>
    <row r="30" spans="2:10" ht="15.6">
      <c r="B30" s="118"/>
      <c r="C30" s="127" t="s">
        <v>457</v>
      </c>
      <c r="D30" s="119"/>
      <c r="E30" s="119"/>
      <c r="F30" s="119"/>
      <c r="G30" s="119"/>
      <c r="H30" s="138"/>
      <c r="I30" s="119"/>
      <c r="J30" s="120"/>
    </row>
    <row r="31" spans="2:10" ht="15">
      <c r="B31" s="118"/>
      <c r="C31" s="119"/>
      <c r="D31" s="119"/>
      <c r="E31" s="119"/>
      <c r="F31" s="119"/>
      <c r="G31" s="119"/>
      <c r="H31" s="138"/>
      <c r="I31" s="119"/>
      <c r="J31" s="120"/>
    </row>
    <row r="32" spans="2:10" ht="15">
      <c r="B32" s="118"/>
      <c r="C32" s="119"/>
      <c r="D32" s="139" t="s">
        <v>437</v>
      </c>
      <c r="E32" s="140">
        <f>F13</f>
        <v>0.05</v>
      </c>
      <c r="F32" s="119"/>
      <c r="G32" s="119"/>
      <c r="H32" s="138"/>
      <c r="I32" s="119"/>
      <c r="J32" s="120"/>
    </row>
    <row r="33" spans="2:10" ht="15">
      <c r="B33" s="118"/>
      <c r="C33" s="119"/>
      <c r="D33" s="139" t="s">
        <v>438</v>
      </c>
      <c r="E33" s="140">
        <v>0.03</v>
      </c>
      <c r="F33" s="119"/>
      <c r="G33" s="119"/>
      <c r="H33" s="138"/>
      <c r="I33" s="119"/>
      <c r="J33" s="120"/>
    </row>
    <row r="34" spans="2:10" ht="15">
      <c r="B34" s="118"/>
      <c r="C34" s="119"/>
      <c r="D34" s="139" t="s">
        <v>439</v>
      </c>
      <c r="E34" s="141">
        <v>0.0065</v>
      </c>
      <c r="F34" s="119"/>
      <c r="G34" s="119"/>
      <c r="H34" s="138"/>
      <c r="I34" s="119"/>
      <c r="J34" s="120"/>
    </row>
    <row r="35" spans="2:10" ht="15">
      <c r="B35" s="118"/>
      <c r="C35" s="119"/>
      <c r="D35" s="142" t="s">
        <v>340</v>
      </c>
      <c r="E35" s="143">
        <f>SUM(E32:E34)</f>
        <v>0.08650000000000001</v>
      </c>
      <c r="F35" s="119"/>
      <c r="G35" s="119"/>
      <c r="H35" s="138"/>
      <c r="I35" s="119"/>
      <c r="J35" s="120"/>
    </row>
    <row r="36" spans="2:10" ht="15">
      <c r="B36" s="118"/>
      <c r="C36" s="119"/>
      <c r="D36" s="119"/>
      <c r="E36" s="119"/>
      <c r="F36" s="119"/>
      <c r="G36" s="119"/>
      <c r="H36" s="138"/>
      <c r="I36" s="119"/>
      <c r="J36" s="120"/>
    </row>
    <row r="37" spans="2:10" ht="15.6">
      <c r="B37" s="118"/>
      <c r="C37" s="127" t="s">
        <v>456</v>
      </c>
      <c r="D37" s="119"/>
      <c r="E37" s="119"/>
      <c r="F37" s="119"/>
      <c r="G37" s="119"/>
      <c r="H37" s="138"/>
      <c r="I37" s="119"/>
      <c r="J37" s="120"/>
    </row>
    <row r="38" spans="2:10" ht="15">
      <c r="B38" s="118"/>
      <c r="C38" s="119"/>
      <c r="D38" s="119"/>
      <c r="E38" s="119"/>
      <c r="F38" s="119"/>
      <c r="G38" s="119"/>
      <c r="H38" s="138"/>
      <c r="I38" s="119"/>
      <c r="J38" s="120"/>
    </row>
    <row r="39" spans="2:10" ht="15">
      <c r="B39" s="118"/>
      <c r="C39" s="119"/>
      <c r="D39" s="393" t="s">
        <v>428</v>
      </c>
      <c r="E39" s="394"/>
      <c r="F39" s="119"/>
      <c r="G39" s="119"/>
      <c r="H39" s="119"/>
      <c r="I39" s="119"/>
      <c r="J39" s="120"/>
    </row>
    <row r="40" spans="2:10" ht="26.4">
      <c r="B40" s="118"/>
      <c r="C40" s="119"/>
      <c r="D40" s="145" t="s">
        <v>429</v>
      </c>
      <c r="E40" s="146" t="s">
        <v>464</v>
      </c>
      <c r="F40" s="119"/>
      <c r="G40" s="119"/>
      <c r="H40" s="119"/>
      <c r="I40" s="119"/>
      <c r="J40" s="120"/>
    </row>
    <row r="41" spans="2:10" ht="15">
      <c r="B41" s="118"/>
      <c r="C41" s="119"/>
      <c r="D41" s="147" t="s">
        <v>430</v>
      </c>
      <c r="E41" s="148">
        <v>0.0129</v>
      </c>
      <c r="F41" s="119"/>
      <c r="G41" s="119"/>
      <c r="H41" s="119"/>
      <c r="I41" s="119"/>
      <c r="J41" s="120"/>
    </row>
    <row r="42" spans="2:10" ht="15">
      <c r="B42" s="118"/>
      <c r="C42" s="119"/>
      <c r="D42" s="147" t="s">
        <v>458</v>
      </c>
      <c r="E42" s="148">
        <v>0.0665</v>
      </c>
      <c r="F42" s="119"/>
      <c r="G42" s="119"/>
      <c r="H42" s="119"/>
      <c r="I42" s="119"/>
      <c r="J42" s="120"/>
    </row>
    <row r="43" spans="2:10" ht="15">
      <c r="B43" s="149"/>
      <c r="C43" s="119"/>
      <c r="D43" s="147" t="s">
        <v>431</v>
      </c>
      <c r="E43" s="148">
        <v>0.0159</v>
      </c>
      <c r="F43" s="119"/>
      <c r="G43" s="150"/>
      <c r="H43" s="150"/>
      <c r="I43" s="150"/>
      <c r="J43" s="120"/>
    </row>
    <row r="44" spans="2:10" ht="15">
      <c r="B44" s="149"/>
      <c r="C44" s="119"/>
      <c r="D44" s="147" t="s">
        <v>432</v>
      </c>
      <c r="E44" s="148">
        <v>0.03</v>
      </c>
      <c r="F44" s="152"/>
      <c r="G44" s="150"/>
      <c r="H44" s="150"/>
      <c r="I44" s="150"/>
      <c r="J44" s="120"/>
    </row>
    <row r="45" spans="2:10" ht="15">
      <c r="B45" s="149"/>
      <c r="C45" s="119"/>
      <c r="D45" s="147" t="s">
        <v>433</v>
      </c>
      <c r="E45" s="148">
        <v>0.015</v>
      </c>
      <c r="F45" s="152"/>
      <c r="G45" s="150"/>
      <c r="H45" s="150"/>
      <c r="I45" s="150"/>
      <c r="J45" s="120"/>
    </row>
    <row r="46" spans="2:10" ht="15">
      <c r="B46" s="149"/>
      <c r="C46" s="119"/>
      <c r="D46" s="147" t="s">
        <v>434</v>
      </c>
      <c r="E46" s="148">
        <v>0.065</v>
      </c>
      <c r="F46" s="152"/>
      <c r="G46" s="150"/>
      <c r="H46" s="150"/>
      <c r="I46" s="150"/>
      <c r="J46" s="120"/>
    </row>
    <row r="47" spans="2:10" ht="15">
      <c r="B47" s="149"/>
      <c r="C47" s="119"/>
      <c r="D47" s="147" t="s">
        <v>474</v>
      </c>
      <c r="E47" s="148">
        <v>0.045</v>
      </c>
      <c r="F47" s="152"/>
      <c r="G47" s="150"/>
      <c r="H47" s="150"/>
      <c r="I47" s="150"/>
      <c r="J47" s="120"/>
    </row>
    <row r="48" spans="2:10" s="38" customFormat="1" ht="15">
      <c r="B48" s="149"/>
      <c r="C48" s="119"/>
      <c r="D48" s="144" t="s">
        <v>435</v>
      </c>
      <c r="E48" s="352">
        <f>(1+E41+E43+E45)*(1+E44)*(1+E46)/(1-(E42+E47))-1</f>
        <v>0.2886847608328642</v>
      </c>
      <c r="F48" s="150"/>
      <c r="G48" s="150"/>
      <c r="H48" s="150"/>
      <c r="I48" s="150"/>
      <c r="J48" s="120"/>
    </row>
    <row r="49" spans="2:10" s="38" customFormat="1" ht="15">
      <c r="B49" s="149"/>
      <c r="C49" s="119"/>
      <c r="D49" s="119"/>
      <c r="E49" s="119"/>
      <c r="F49" s="150"/>
      <c r="G49" s="150"/>
      <c r="H49" s="150"/>
      <c r="I49" s="150"/>
      <c r="J49" s="120"/>
    </row>
    <row r="50" spans="2:10" ht="15">
      <c r="B50" s="118"/>
      <c r="C50" s="119"/>
      <c r="D50" s="391" t="s">
        <v>436</v>
      </c>
      <c r="E50" s="392"/>
      <c r="F50" s="150"/>
      <c r="G50" s="150"/>
      <c r="H50" s="150"/>
      <c r="I50" s="119"/>
      <c r="J50" s="120"/>
    </row>
    <row r="51" spans="2:10" ht="26.4">
      <c r="B51" s="118"/>
      <c r="C51" s="119"/>
      <c r="D51" s="145" t="s">
        <v>429</v>
      </c>
      <c r="E51" s="146" t="s">
        <v>464</v>
      </c>
      <c r="F51" s="150"/>
      <c r="G51" s="150"/>
      <c r="H51" s="150"/>
      <c r="I51" s="152"/>
      <c r="J51" s="120"/>
    </row>
    <row r="52" spans="2:10" ht="15">
      <c r="B52" s="118"/>
      <c r="C52" s="119"/>
      <c r="D52" s="147" t="s">
        <v>430</v>
      </c>
      <c r="E52" s="148">
        <v>0.0055</v>
      </c>
      <c r="F52" s="150"/>
      <c r="G52" s="150"/>
      <c r="H52" s="150"/>
      <c r="I52" s="152"/>
      <c r="J52" s="120"/>
    </row>
    <row r="53" spans="2:10" ht="15">
      <c r="B53" s="118"/>
      <c r="C53" s="119"/>
      <c r="D53" s="147" t="s">
        <v>458</v>
      </c>
      <c r="E53" s="148">
        <v>0.0066</v>
      </c>
      <c r="F53" s="150"/>
      <c r="G53" s="150"/>
      <c r="H53" s="150"/>
      <c r="I53" s="152"/>
      <c r="J53" s="120"/>
    </row>
    <row r="54" spans="2:13" ht="15">
      <c r="B54" s="118"/>
      <c r="C54" s="119"/>
      <c r="D54" s="147" t="s">
        <v>431</v>
      </c>
      <c r="E54" s="148">
        <v>0.0102</v>
      </c>
      <c r="F54" s="150"/>
      <c r="G54" s="150"/>
      <c r="H54" s="150"/>
      <c r="I54" s="152"/>
      <c r="J54" s="153"/>
      <c r="K54" s="39"/>
      <c r="L54" s="39"/>
      <c r="M54" s="39"/>
    </row>
    <row r="55" spans="2:13" ht="15">
      <c r="B55" s="118"/>
      <c r="C55" s="119"/>
      <c r="D55" s="147" t="s">
        <v>432</v>
      </c>
      <c r="E55" s="148">
        <v>0.013</v>
      </c>
      <c r="F55" s="150"/>
      <c r="G55" s="150"/>
      <c r="H55" s="150"/>
      <c r="I55" s="152"/>
      <c r="J55" s="153"/>
      <c r="K55" s="39"/>
      <c r="L55" s="39"/>
      <c r="M55" s="39"/>
    </row>
    <row r="56" spans="2:13" ht="15">
      <c r="B56" s="118"/>
      <c r="C56" s="119"/>
      <c r="D56" s="147" t="s">
        <v>433</v>
      </c>
      <c r="E56" s="148">
        <v>0.01</v>
      </c>
      <c r="F56" s="150"/>
      <c r="G56" s="150"/>
      <c r="H56" s="150"/>
      <c r="I56" s="152"/>
      <c r="J56" s="153"/>
      <c r="K56" s="39"/>
      <c r="L56" s="39"/>
      <c r="M56" s="39"/>
    </row>
    <row r="57" spans="2:13" ht="15">
      <c r="B57" s="118"/>
      <c r="C57" s="119"/>
      <c r="D57" s="147" t="s">
        <v>434</v>
      </c>
      <c r="E57" s="148">
        <v>0.075</v>
      </c>
      <c r="F57" s="150"/>
      <c r="G57" s="150"/>
      <c r="H57" s="150"/>
      <c r="I57" s="152"/>
      <c r="J57" s="153"/>
      <c r="K57" s="39"/>
      <c r="L57" s="39"/>
      <c r="M57" s="39"/>
    </row>
    <row r="58" spans="2:10" ht="15">
      <c r="B58" s="149"/>
      <c r="C58" s="119"/>
      <c r="D58" s="147" t="s">
        <v>474</v>
      </c>
      <c r="E58" s="148">
        <v>0.045</v>
      </c>
      <c r="F58" s="119"/>
      <c r="G58" s="150"/>
      <c r="H58" s="150"/>
      <c r="I58" s="150"/>
      <c r="J58" s="120"/>
    </row>
    <row r="59" spans="2:10" ht="15">
      <c r="B59" s="154"/>
      <c r="C59" s="155"/>
      <c r="D59" s="144" t="s">
        <v>435</v>
      </c>
      <c r="E59" s="151">
        <v>0.16</v>
      </c>
      <c r="F59" s="150"/>
      <c r="G59" s="150"/>
      <c r="H59" s="150"/>
      <c r="I59" s="119"/>
      <c r="J59" s="120"/>
    </row>
    <row r="60" spans="2:10" ht="15">
      <c r="B60" s="156"/>
      <c r="C60" s="157"/>
      <c r="D60" s="119"/>
      <c r="E60" s="119"/>
      <c r="F60" s="150"/>
      <c r="G60" s="150"/>
      <c r="H60" s="150"/>
      <c r="I60" s="119"/>
      <c r="J60" s="120"/>
    </row>
    <row r="61" spans="2:10" ht="15">
      <c r="B61" s="158"/>
      <c r="C61" s="159" t="s">
        <v>459</v>
      </c>
      <c r="D61" s="150"/>
      <c r="E61" s="150"/>
      <c r="F61" s="150"/>
      <c r="G61" s="150"/>
      <c r="H61" s="150"/>
      <c r="I61" s="150"/>
      <c r="J61" s="120"/>
    </row>
    <row r="62" spans="2:10" ht="15" customHeight="1">
      <c r="B62" s="385" t="s">
        <v>460</v>
      </c>
      <c r="C62" s="386"/>
      <c r="D62" s="386"/>
      <c r="E62" s="386"/>
      <c r="F62" s="386"/>
      <c r="G62" s="386"/>
      <c r="H62" s="386"/>
      <c r="I62" s="386"/>
      <c r="J62" s="387"/>
    </row>
    <row r="63" spans="2:10" ht="15" customHeight="1">
      <c r="B63" s="160" t="s">
        <v>461</v>
      </c>
      <c r="C63" s="161"/>
      <c r="D63" s="161"/>
      <c r="E63" s="161"/>
      <c r="F63" s="161"/>
      <c r="G63" s="161"/>
      <c r="H63" s="161"/>
      <c r="I63" s="161"/>
      <c r="J63" s="166"/>
    </row>
    <row r="64" spans="2:10" ht="15" customHeight="1">
      <c r="B64" s="388" t="s">
        <v>462</v>
      </c>
      <c r="C64" s="389"/>
      <c r="D64" s="389"/>
      <c r="E64" s="389"/>
      <c r="F64" s="389"/>
      <c r="G64" s="389"/>
      <c r="H64" s="389"/>
      <c r="I64" s="389"/>
      <c r="J64" s="390"/>
    </row>
    <row r="65" spans="2:10" ht="6" customHeight="1" thickBot="1">
      <c r="B65" s="162"/>
      <c r="C65" s="163"/>
      <c r="D65" s="163"/>
      <c r="E65" s="163"/>
      <c r="F65" s="163"/>
      <c r="G65" s="163"/>
      <c r="H65" s="163"/>
      <c r="I65" s="163"/>
      <c r="J65" s="164"/>
    </row>
    <row r="66" spans="2:10" ht="15">
      <c r="B66" s="165"/>
      <c r="C66" s="165"/>
      <c r="D66" s="165"/>
      <c r="E66" s="165"/>
      <c r="F66" s="165"/>
      <c r="G66" s="165"/>
      <c r="H66" s="165"/>
      <c r="I66" s="165"/>
      <c r="J66" s="165"/>
    </row>
  </sheetData>
  <mergeCells count="6">
    <mergeCell ref="B2:J2"/>
    <mergeCell ref="B15:J15"/>
    <mergeCell ref="B62:J62"/>
    <mergeCell ref="B64:J64"/>
    <mergeCell ref="D50:E50"/>
    <mergeCell ref="D39:E39"/>
  </mergeCells>
  <printOptions horizontalCentered="1"/>
  <pageMargins left="0.4330708661417323" right="0.35433070866141736" top="0.5118110236220472" bottom="0.4330708661417323" header="0.4330708661417323" footer="0.31496062992125984"/>
  <pageSetup horizontalDpi="360" verticalDpi="360" orientation="portrait" paperSize="9" scale="79" r:id="rId2"/>
  <headerFooter>
    <oddHeader>&amp;R&amp;P</oddHeader>
    <oddFooter>&amp;L&amp;A&amp;C&amp;F&amp;R&amp;P de &amp;N</oddFooter>
  </headerFooter>
  <rowBreaks count="1" manualBreakCount="1">
    <brk id="65" min="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5"/>
  <sheetViews>
    <sheetView view="pageBreakPreview" zoomScale="60" workbookViewId="0" topLeftCell="A1">
      <selection activeCell="B3" sqref="B3"/>
    </sheetView>
  </sheetViews>
  <sheetFormatPr defaultColWidth="9.140625" defaultRowHeight="15"/>
  <cols>
    <col min="2" max="2" width="22.421875" style="0" customWidth="1"/>
    <col min="4" max="4" width="27.57421875" style="0" customWidth="1"/>
    <col min="5" max="5" width="14.57421875" style="0" customWidth="1"/>
    <col min="7" max="7" width="2.57421875" style="0" customWidth="1"/>
    <col min="8" max="8" width="7.8515625" style="0" customWidth="1"/>
    <col min="9" max="9" width="6.140625" style="0" customWidth="1"/>
    <col min="10" max="10" width="9.00390625" style="0" customWidth="1"/>
  </cols>
  <sheetData>
    <row r="1" ht="15" thickBot="1"/>
    <row r="2" spans="2:10" ht="39.75" customHeight="1" thickBot="1">
      <c r="B2" s="395" t="s">
        <v>1220</v>
      </c>
      <c r="C2" s="396"/>
      <c r="D2" s="396"/>
      <c r="E2" s="396"/>
      <c r="F2" s="396"/>
      <c r="G2" s="396"/>
      <c r="H2" s="396"/>
      <c r="I2" s="396"/>
      <c r="J2" s="397"/>
    </row>
    <row r="3" spans="2:10" ht="15">
      <c r="B3" s="81"/>
      <c r="C3" s="82"/>
      <c r="D3" s="83"/>
      <c r="E3" s="83"/>
      <c r="F3" s="83"/>
      <c r="G3" s="83"/>
      <c r="H3" s="84"/>
      <c r="I3" s="83"/>
      <c r="J3" s="85"/>
    </row>
    <row r="4" spans="2:10" ht="22.8">
      <c r="B4" s="86"/>
      <c r="C4" s="78" t="s">
        <v>780</v>
      </c>
      <c r="D4" s="87"/>
      <c r="E4" s="88"/>
      <c r="F4" s="88"/>
      <c r="G4" s="88"/>
      <c r="H4" s="88"/>
      <c r="I4" s="88"/>
      <c r="J4" s="89"/>
    </row>
    <row r="5" spans="2:10" ht="15.6">
      <c r="B5" s="90"/>
      <c r="C5" s="91"/>
      <c r="D5" s="74"/>
      <c r="E5" s="75"/>
      <c r="F5" s="74"/>
      <c r="G5" s="92"/>
      <c r="H5" s="70"/>
      <c r="I5" s="92"/>
      <c r="J5" s="93"/>
    </row>
    <row r="6" spans="2:10" ht="15.6">
      <c r="B6" s="90"/>
      <c r="C6" s="94" t="s">
        <v>389</v>
      </c>
      <c r="D6" s="95" t="s">
        <v>867</v>
      </c>
      <c r="E6" s="87"/>
      <c r="F6" s="96"/>
      <c r="G6" s="92"/>
      <c r="H6" s="70"/>
      <c r="I6" s="92"/>
      <c r="J6" s="93"/>
    </row>
    <row r="7" spans="2:10" ht="15.6">
      <c r="B7" s="90"/>
      <c r="C7" s="74"/>
      <c r="D7" s="295"/>
      <c r="E7" s="98"/>
      <c r="F7" s="74"/>
      <c r="G7" s="92"/>
      <c r="H7" s="70"/>
      <c r="I7" s="92"/>
      <c r="J7" s="93"/>
    </row>
    <row r="8" spans="2:10" ht="15.6">
      <c r="B8" s="86"/>
      <c r="C8" s="94" t="s">
        <v>0</v>
      </c>
      <c r="D8" s="95" t="s">
        <v>778</v>
      </c>
      <c r="E8" s="98"/>
      <c r="F8" s="96"/>
      <c r="G8" s="99"/>
      <c r="H8" s="99"/>
      <c r="I8" s="100"/>
      <c r="J8" s="101"/>
    </row>
    <row r="9" spans="2:10" ht="15.6">
      <c r="B9" s="86"/>
      <c r="C9" s="94" t="s">
        <v>1</v>
      </c>
      <c r="D9" s="95" t="s">
        <v>779</v>
      </c>
      <c r="E9" s="98"/>
      <c r="F9" s="96"/>
      <c r="G9" s="102"/>
      <c r="H9" s="102"/>
      <c r="I9" s="103"/>
      <c r="J9" s="104"/>
    </row>
    <row r="10" spans="2:10" ht="15.6">
      <c r="B10" s="105"/>
      <c r="C10" s="94" t="s">
        <v>2</v>
      </c>
      <c r="D10" s="95" t="s">
        <v>1215</v>
      </c>
      <c r="E10" s="98"/>
      <c r="F10" s="96"/>
      <c r="G10" s="106"/>
      <c r="H10" s="107"/>
      <c r="I10" s="108"/>
      <c r="J10" s="109"/>
    </row>
    <row r="11" spans="2:10" ht="15" thickBot="1">
      <c r="B11" s="110"/>
      <c r="C11" s="111"/>
      <c r="D11" s="112"/>
      <c r="E11" s="113"/>
      <c r="F11" s="114"/>
      <c r="G11" s="112"/>
      <c r="H11" s="115"/>
      <c r="I11" s="116"/>
      <c r="J11" s="117"/>
    </row>
    <row r="12" spans="2:10" ht="15">
      <c r="B12" s="118"/>
      <c r="C12" s="119"/>
      <c r="D12" s="119"/>
      <c r="E12" s="119"/>
      <c r="F12" s="119"/>
      <c r="G12" s="119"/>
      <c r="H12" s="119"/>
      <c r="I12" s="119"/>
      <c r="J12" s="120"/>
    </row>
    <row r="13" spans="2:10" ht="42">
      <c r="B13" s="118"/>
      <c r="C13" s="121" t="s">
        <v>1</v>
      </c>
      <c r="D13" s="351" t="s">
        <v>779</v>
      </c>
      <c r="E13" s="121" t="s">
        <v>440</v>
      </c>
      <c r="F13" s="123">
        <v>0.05</v>
      </c>
      <c r="G13" s="87"/>
      <c r="H13" s="102"/>
      <c r="I13" s="103"/>
      <c r="J13" s="104"/>
    </row>
    <row r="14" spans="2:10" ht="21">
      <c r="B14" s="118"/>
      <c r="C14" s="124"/>
      <c r="D14" s="125"/>
      <c r="E14" s="124"/>
      <c r="F14" s="126"/>
      <c r="G14" s="87"/>
      <c r="H14" s="102"/>
      <c r="I14" s="103"/>
      <c r="J14" s="104"/>
    </row>
    <row r="15" spans="2:10" ht="33" customHeight="1">
      <c r="B15" s="382" t="s">
        <v>523</v>
      </c>
      <c r="C15" s="383"/>
      <c r="D15" s="383"/>
      <c r="E15" s="383"/>
      <c r="F15" s="383"/>
      <c r="G15" s="383"/>
      <c r="H15" s="383"/>
      <c r="I15" s="383"/>
      <c r="J15" s="384"/>
    </row>
    <row r="16" spans="2:10" ht="15.6">
      <c r="B16" s="118"/>
      <c r="C16" s="87"/>
      <c r="D16" s="87"/>
      <c r="E16" s="96"/>
      <c r="F16" s="102"/>
      <c r="G16" s="87"/>
      <c r="H16" s="102"/>
      <c r="I16" s="103"/>
      <c r="J16" s="104"/>
    </row>
    <row r="17" spans="2:10" ht="15.6">
      <c r="B17" s="118"/>
      <c r="C17" s="127" t="s">
        <v>441</v>
      </c>
      <c r="D17" s="119"/>
      <c r="E17" s="119"/>
      <c r="F17" s="119"/>
      <c r="G17" s="119"/>
      <c r="H17" s="119"/>
      <c r="I17" s="119"/>
      <c r="J17" s="120"/>
    </row>
    <row r="18" spans="2:10" ht="15">
      <c r="B18" s="118"/>
      <c r="C18" s="119"/>
      <c r="D18" s="119"/>
      <c r="E18" s="119"/>
      <c r="F18" s="119"/>
      <c r="G18" s="119"/>
      <c r="H18" s="119"/>
      <c r="I18" s="119"/>
      <c r="J18" s="120"/>
    </row>
    <row r="19" spans="2:10" ht="15.6">
      <c r="B19" s="128"/>
      <c r="C19" s="129" t="s">
        <v>425</v>
      </c>
      <c r="D19" s="130" t="s">
        <v>426</v>
      </c>
      <c r="E19" s="119"/>
      <c r="F19" s="131"/>
      <c r="G19" s="119"/>
      <c r="H19" s="131"/>
      <c r="I19" s="131"/>
      <c r="J19" s="120"/>
    </row>
    <row r="20" spans="2:10" ht="15.6">
      <c r="B20" s="132"/>
      <c r="C20" s="133"/>
      <c r="D20" s="134" t="s">
        <v>427</v>
      </c>
      <c r="E20" s="131"/>
      <c r="F20" s="119"/>
      <c r="G20" s="119"/>
      <c r="H20" s="135"/>
      <c r="I20" s="135"/>
      <c r="J20" s="120"/>
    </row>
    <row r="21" spans="2:10" ht="17.4">
      <c r="B21" s="132"/>
      <c r="C21" s="135"/>
      <c r="D21" s="135"/>
      <c r="E21" s="135"/>
      <c r="F21" s="136"/>
      <c r="G21" s="119"/>
      <c r="H21" s="135"/>
      <c r="I21" s="135"/>
      <c r="J21" s="120"/>
    </row>
    <row r="22" spans="2:10" ht="15">
      <c r="B22" s="132"/>
      <c r="C22" s="137" t="s">
        <v>442</v>
      </c>
      <c r="D22" s="119" t="s">
        <v>443</v>
      </c>
      <c r="E22" s="119"/>
      <c r="F22" s="119"/>
      <c r="G22" s="119"/>
      <c r="H22" s="135"/>
      <c r="I22" s="135"/>
      <c r="J22" s="120"/>
    </row>
    <row r="23" spans="2:10" ht="15">
      <c r="B23" s="118"/>
      <c r="C23" s="137" t="s">
        <v>444</v>
      </c>
      <c r="D23" s="119" t="s">
        <v>455</v>
      </c>
      <c r="E23" s="119"/>
      <c r="F23" s="119"/>
      <c r="G23" s="119"/>
      <c r="H23" s="119"/>
      <c r="I23" s="119"/>
      <c r="J23" s="120"/>
    </row>
    <row r="24" spans="2:10" ht="15">
      <c r="B24" s="118"/>
      <c r="C24" s="137" t="s">
        <v>445</v>
      </c>
      <c r="D24" s="119" t="s">
        <v>450</v>
      </c>
      <c r="E24" s="119"/>
      <c r="F24" s="119"/>
      <c r="G24" s="119"/>
      <c r="H24" s="119"/>
      <c r="I24" s="119"/>
      <c r="J24" s="120"/>
    </row>
    <row r="25" spans="2:10" ht="15">
      <c r="B25" s="118"/>
      <c r="C25" s="137" t="s">
        <v>446</v>
      </c>
      <c r="D25" s="119" t="s">
        <v>451</v>
      </c>
      <c r="E25" s="119"/>
      <c r="F25" s="119"/>
      <c r="G25" s="119"/>
      <c r="H25" s="119"/>
      <c r="I25" s="119"/>
      <c r="J25" s="120"/>
    </row>
    <row r="26" spans="2:10" ht="15">
      <c r="B26" s="118"/>
      <c r="C26" s="137" t="s">
        <v>447</v>
      </c>
      <c r="D26" s="119" t="s">
        <v>452</v>
      </c>
      <c r="E26" s="119"/>
      <c r="F26" s="119"/>
      <c r="G26" s="119"/>
      <c r="H26" s="119"/>
      <c r="I26" s="119"/>
      <c r="J26" s="120"/>
    </row>
    <row r="27" spans="2:10" ht="15">
      <c r="B27" s="118"/>
      <c r="C27" s="137" t="s">
        <v>448</v>
      </c>
      <c r="D27" s="119" t="s">
        <v>453</v>
      </c>
      <c r="E27" s="119"/>
      <c r="F27" s="119"/>
      <c r="G27" s="119"/>
      <c r="H27" s="119"/>
      <c r="I27" s="119"/>
      <c r="J27" s="120"/>
    </row>
    <row r="28" spans="2:10" ht="15">
      <c r="B28" s="118"/>
      <c r="C28" s="137" t="s">
        <v>449</v>
      </c>
      <c r="D28" s="119" t="s">
        <v>454</v>
      </c>
      <c r="E28" s="119"/>
      <c r="F28" s="119"/>
      <c r="G28" s="119"/>
      <c r="H28" s="119"/>
      <c r="I28" s="119"/>
      <c r="J28" s="120"/>
    </row>
    <row r="29" spans="2:10" ht="15">
      <c r="B29" s="118"/>
      <c r="C29" s="119"/>
      <c r="D29" s="119"/>
      <c r="E29" s="119"/>
      <c r="F29" s="119"/>
      <c r="G29" s="119"/>
      <c r="H29" s="119"/>
      <c r="I29" s="119"/>
      <c r="J29" s="120"/>
    </row>
    <row r="30" spans="2:10" ht="15.6">
      <c r="B30" s="118"/>
      <c r="C30" s="127" t="s">
        <v>457</v>
      </c>
      <c r="D30" s="119"/>
      <c r="E30" s="119"/>
      <c r="F30" s="119"/>
      <c r="G30" s="119"/>
      <c r="H30" s="138"/>
      <c r="I30" s="119"/>
      <c r="J30" s="120"/>
    </row>
    <row r="31" spans="2:10" ht="15">
      <c r="B31" s="118"/>
      <c r="C31" s="119"/>
      <c r="D31" s="119"/>
      <c r="E31" s="119"/>
      <c r="F31" s="119"/>
      <c r="G31" s="119"/>
      <c r="H31" s="138"/>
      <c r="I31" s="119"/>
      <c r="J31" s="120"/>
    </row>
    <row r="32" spans="2:10" ht="15">
      <c r="B32" s="118"/>
      <c r="C32" s="119"/>
      <c r="D32" s="139" t="s">
        <v>437</v>
      </c>
      <c r="E32" s="140">
        <v>0.05</v>
      </c>
      <c r="F32" s="119"/>
      <c r="G32" s="119"/>
      <c r="H32" s="138"/>
      <c r="I32" s="119"/>
      <c r="J32" s="120"/>
    </row>
    <row r="33" spans="2:10" ht="15">
      <c r="B33" s="118"/>
      <c r="C33" s="119"/>
      <c r="D33" s="139" t="s">
        <v>438</v>
      </c>
      <c r="E33" s="140">
        <v>0.03</v>
      </c>
      <c r="F33" s="119"/>
      <c r="G33" s="119"/>
      <c r="H33" s="138"/>
      <c r="I33" s="119"/>
      <c r="J33" s="120"/>
    </row>
    <row r="34" spans="2:10" ht="15">
      <c r="B34" s="118"/>
      <c r="C34" s="119"/>
      <c r="D34" s="139" t="s">
        <v>439</v>
      </c>
      <c r="E34" s="141">
        <v>0.0065</v>
      </c>
      <c r="F34" s="119"/>
      <c r="G34" s="119"/>
      <c r="H34" s="138"/>
      <c r="I34" s="119"/>
      <c r="J34" s="120"/>
    </row>
    <row r="35" spans="2:10" ht="15">
      <c r="B35" s="118"/>
      <c r="C35" s="119"/>
      <c r="D35" s="142" t="s">
        <v>340</v>
      </c>
      <c r="E35" s="143">
        <v>0.08650000000000001</v>
      </c>
      <c r="F35" s="119"/>
      <c r="G35" s="119"/>
      <c r="H35" s="138"/>
      <c r="I35" s="119"/>
      <c r="J35" s="120"/>
    </row>
    <row r="36" spans="2:10" ht="15">
      <c r="B36" s="118"/>
      <c r="C36" s="119"/>
      <c r="D36" s="119"/>
      <c r="E36" s="119"/>
      <c r="F36" s="119"/>
      <c r="G36" s="119"/>
      <c r="H36" s="138"/>
      <c r="I36" s="119"/>
      <c r="J36" s="120"/>
    </row>
    <row r="37" spans="2:10" ht="15.6">
      <c r="B37" s="118"/>
      <c r="C37" s="127" t="s">
        <v>456</v>
      </c>
      <c r="D37" s="119"/>
      <c r="E37" s="119"/>
      <c r="F37" s="119"/>
      <c r="G37" s="119"/>
      <c r="H37" s="138"/>
      <c r="I37" s="119"/>
      <c r="J37" s="120"/>
    </row>
    <row r="38" spans="2:10" ht="15">
      <c r="B38" s="118"/>
      <c r="C38" s="119"/>
      <c r="D38" s="119"/>
      <c r="E38" s="119"/>
      <c r="F38" s="119"/>
      <c r="G38" s="119"/>
      <c r="H38" s="138"/>
      <c r="I38" s="119"/>
      <c r="J38" s="120"/>
    </row>
    <row r="39" spans="2:10" ht="25.5" customHeight="1">
      <c r="B39" s="118"/>
      <c r="C39" s="119"/>
      <c r="D39" s="398" t="s">
        <v>428</v>
      </c>
      <c r="E39" s="399"/>
      <c r="F39" s="119"/>
      <c r="G39" s="119"/>
      <c r="H39" s="119"/>
      <c r="I39" s="119"/>
      <c r="J39" s="120"/>
    </row>
    <row r="40" spans="2:10" ht="39.6">
      <c r="B40" s="118"/>
      <c r="C40" s="119"/>
      <c r="D40" s="145" t="s">
        <v>429</v>
      </c>
      <c r="E40" s="146" t="s">
        <v>464</v>
      </c>
      <c r="F40" s="119"/>
      <c r="G40" s="119"/>
      <c r="H40" s="119"/>
      <c r="I40" s="119"/>
      <c r="J40" s="120"/>
    </row>
    <row r="41" spans="2:10" ht="15">
      <c r="B41" s="118"/>
      <c r="C41" s="119"/>
      <c r="D41" s="147" t="s">
        <v>430</v>
      </c>
      <c r="E41" s="148">
        <v>0.01</v>
      </c>
      <c r="F41" s="119"/>
      <c r="G41" s="119"/>
      <c r="H41" s="119"/>
      <c r="I41" s="119"/>
      <c r="J41" s="120"/>
    </row>
    <row r="42" spans="2:10" ht="15">
      <c r="B42" s="118"/>
      <c r="C42" s="119"/>
      <c r="D42" s="147" t="s">
        <v>458</v>
      </c>
      <c r="E42" s="148">
        <v>0.0673</v>
      </c>
      <c r="F42" s="119"/>
      <c r="G42" s="119"/>
      <c r="H42" s="119"/>
      <c r="I42" s="119"/>
      <c r="J42" s="120"/>
    </row>
    <row r="43" spans="2:10" ht="15">
      <c r="B43" s="149"/>
      <c r="C43" s="119"/>
      <c r="D43" s="147" t="s">
        <v>431</v>
      </c>
      <c r="E43" s="148">
        <v>0.0055</v>
      </c>
      <c r="F43" s="119"/>
      <c r="G43" s="150"/>
      <c r="H43" s="150"/>
      <c r="I43" s="150"/>
      <c r="J43" s="120"/>
    </row>
    <row r="44" spans="2:10" ht="15">
      <c r="B44" s="149"/>
      <c r="C44" s="119"/>
      <c r="D44" s="147" t="s">
        <v>432</v>
      </c>
      <c r="E44" s="148">
        <v>0.004</v>
      </c>
      <c r="F44" s="152"/>
      <c r="G44" s="150"/>
      <c r="H44" s="150"/>
      <c r="I44" s="150"/>
      <c r="J44" s="120"/>
    </row>
    <row r="45" spans="2:10" ht="15">
      <c r="B45" s="149"/>
      <c r="C45" s="119"/>
      <c r="D45" s="147" t="s">
        <v>433</v>
      </c>
      <c r="E45" s="148">
        <v>0.01</v>
      </c>
      <c r="F45" s="152"/>
      <c r="G45" s="150"/>
      <c r="H45" s="150"/>
      <c r="I45" s="150"/>
      <c r="J45" s="120"/>
    </row>
    <row r="46" spans="2:10" ht="15">
      <c r="B46" s="149"/>
      <c r="C46" s="119"/>
      <c r="D46" s="147" t="s">
        <v>434</v>
      </c>
      <c r="E46" s="148">
        <v>0.05</v>
      </c>
      <c r="F46" s="152"/>
      <c r="G46" s="150"/>
      <c r="H46" s="150"/>
      <c r="I46" s="150"/>
      <c r="J46" s="120"/>
    </row>
    <row r="47" spans="2:10" ht="15">
      <c r="B47" s="149"/>
      <c r="C47" s="119"/>
      <c r="D47" s="147" t="s">
        <v>474</v>
      </c>
      <c r="E47" s="148">
        <v>0.05</v>
      </c>
      <c r="F47" s="152"/>
      <c r="G47" s="150"/>
      <c r="H47" s="150"/>
      <c r="I47" s="150"/>
      <c r="J47" s="120"/>
    </row>
    <row r="48" spans="2:10" ht="15">
      <c r="B48" s="149"/>
      <c r="C48" s="119"/>
      <c r="D48" s="144" t="s">
        <v>435</v>
      </c>
      <c r="E48" s="352">
        <v>0.22474464710547193</v>
      </c>
      <c r="F48" s="150"/>
      <c r="G48" s="150"/>
      <c r="H48" s="150"/>
      <c r="I48" s="150"/>
      <c r="J48" s="120"/>
    </row>
    <row r="49" spans="2:10" ht="15">
      <c r="B49" s="149"/>
      <c r="C49" s="119"/>
      <c r="D49" s="119"/>
      <c r="E49" s="119"/>
      <c r="F49" s="150"/>
      <c r="G49" s="150"/>
      <c r="H49" s="150"/>
      <c r="I49" s="150"/>
      <c r="J49" s="120"/>
    </row>
    <row r="50" spans="2:10" ht="31.5" customHeight="1">
      <c r="B50" s="118"/>
      <c r="C50" s="119"/>
      <c r="D50" s="400" t="s">
        <v>436</v>
      </c>
      <c r="E50" s="401"/>
      <c r="F50" s="150"/>
      <c r="G50" s="150"/>
      <c r="H50" s="150"/>
      <c r="I50" s="119"/>
      <c r="J50" s="120"/>
    </row>
    <row r="51" spans="2:10" ht="39.6">
      <c r="B51" s="118"/>
      <c r="C51" s="119"/>
      <c r="D51" s="145" t="s">
        <v>429</v>
      </c>
      <c r="E51" s="146" t="s">
        <v>464</v>
      </c>
      <c r="F51" s="150"/>
      <c r="G51" s="150"/>
      <c r="H51" s="150"/>
      <c r="I51" s="152"/>
      <c r="J51" s="120"/>
    </row>
    <row r="52" spans="2:10" ht="15">
      <c r="B52" s="118"/>
      <c r="C52" s="119"/>
      <c r="D52" s="147" t="s">
        <v>430</v>
      </c>
      <c r="E52" s="148">
        <v>0.0055</v>
      </c>
      <c r="F52" s="150"/>
      <c r="G52" s="150"/>
      <c r="H52" s="150"/>
      <c r="I52" s="152"/>
      <c r="J52" s="120"/>
    </row>
    <row r="53" spans="2:10" ht="15">
      <c r="B53" s="118"/>
      <c r="C53" s="119"/>
      <c r="D53" s="147" t="s">
        <v>458</v>
      </c>
      <c r="E53" s="148">
        <v>0.0066</v>
      </c>
      <c r="F53" s="150"/>
      <c r="G53" s="150"/>
      <c r="H53" s="150"/>
      <c r="I53" s="152"/>
      <c r="J53" s="120"/>
    </row>
    <row r="54" spans="2:10" ht="15">
      <c r="B54" s="118"/>
      <c r="C54" s="119"/>
      <c r="D54" s="147" t="s">
        <v>431</v>
      </c>
      <c r="E54" s="148">
        <v>0.0102</v>
      </c>
      <c r="F54" s="150"/>
      <c r="G54" s="150"/>
      <c r="H54" s="150"/>
      <c r="I54" s="152"/>
      <c r="J54" s="153"/>
    </row>
    <row r="55" spans="2:10" ht="15">
      <c r="B55" s="118"/>
      <c r="C55" s="119"/>
      <c r="D55" s="147" t="s">
        <v>432</v>
      </c>
      <c r="E55" s="148">
        <v>0.013</v>
      </c>
      <c r="F55" s="150"/>
      <c r="G55" s="150"/>
      <c r="H55" s="150"/>
      <c r="I55" s="152"/>
      <c r="J55" s="153"/>
    </row>
    <row r="56" spans="2:10" ht="15">
      <c r="B56" s="118"/>
      <c r="C56" s="119"/>
      <c r="D56" s="147" t="s">
        <v>433</v>
      </c>
      <c r="E56" s="148">
        <v>0.01</v>
      </c>
      <c r="F56" s="150"/>
      <c r="G56" s="150"/>
      <c r="H56" s="150"/>
      <c r="I56" s="152"/>
      <c r="J56" s="153"/>
    </row>
    <row r="57" spans="2:10" ht="15">
      <c r="B57" s="118"/>
      <c r="C57" s="119"/>
      <c r="D57" s="147" t="s">
        <v>434</v>
      </c>
      <c r="E57" s="148">
        <v>0.075</v>
      </c>
      <c r="F57" s="150"/>
      <c r="G57" s="150"/>
      <c r="H57" s="150"/>
      <c r="I57" s="152"/>
      <c r="J57" s="153"/>
    </row>
    <row r="58" spans="2:10" ht="15">
      <c r="B58" s="149"/>
      <c r="C58" s="119"/>
      <c r="D58" s="147" t="s">
        <v>474</v>
      </c>
      <c r="E58" s="148">
        <v>0.045</v>
      </c>
      <c r="F58" s="119"/>
      <c r="G58" s="150"/>
      <c r="H58" s="150"/>
      <c r="I58" s="150"/>
      <c r="J58" s="120"/>
    </row>
    <row r="59" spans="2:10" ht="15">
      <c r="B59" s="293"/>
      <c r="C59" s="294"/>
      <c r="D59" s="144" t="s">
        <v>435</v>
      </c>
      <c r="E59" s="151">
        <v>0.16</v>
      </c>
      <c r="F59" s="150"/>
      <c r="G59" s="150"/>
      <c r="H59" s="150"/>
      <c r="I59" s="119"/>
      <c r="J59" s="120"/>
    </row>
    <row r="60" spans="2:10" ht="15">
      <c r="B60" s="156"/>
      <c r="C60" s="157"/>
      <c r="D60" s="119"/>
      <c r="E60" s="119"/>
      <c r="F60" s="150"/>
      <c r="G60" s="150"/>
      <c r="H60" s="150"/>
      <c r="I60" s="119"/>
      <c r="J60" s="120"/>
    </row>
    <row r="61" spans="2:10" ht="15">
      <c r="B61" s="158"/>
      <c r="C61" s="159" t="s">
        <v>459</v>
      </c>
      <c r="D61" s="150"/>
      <c r="E61" s="150"/>
      <c r="F61" s="150"/>
      <c r="G61" s="150"/>
      <c r="H61" s="150"/>
      <c r="I61" s="150"/>
      <c r="J61" s="120"/>
    </row>
    <row r="62" spans="2:10" ht="15">
      <c r="B62" s="385" t="s">
        <v>460</v>
      </c>
      <c r="C62" s="386"/>
      <c r="D62" s="386"/>
      <c r="E62" s="386"/>
      <c r="F62" s="386"/>
      <c r="G62" s="386"/>
      <c r="H62" s="386"/>
      <c r="I62" s="386"/>
      <c r="J62" s="387"/>
    </row>
    <row r="63" spans="2:10" ht="15">
      <c r="B63" s="160" t="s">
        <v>461</v>
      </c>
      <c r="C63" s="161"/>
      <c r="D63" s="161"/>
      <c r="E63" s="161"/>
      <c r="F63" s="161"/>
      <c r="G63" s="161"/>
      <c r="H63" s="161"/>
      <c r="I63" s="161"/>
      <c r="J63" s="166"/>
    </row>
    <row r="64" spans="2:10" ht="15">
      <c r="B64" s="388" t="s">
        <v>462</v>
      </c>
      <c r="C64" s="389"/>
      <c r="D64" s="389"/>
      <c r="E64" s="389"/>
      <c r="F64" s="389"/>
      <c r="G64" s="389"/>
      <c r="H64" s="389"/>
      <c r="I64" s="389"/>
      <c r="J64" s="390"/>
    </row>
    <row r="65" spans="2:10" ht="15" thickBot="1">
      <c r="B65" s="162"/>
      <c r="C65" s="163"/>
      <c r="D65" s="163"/>
      <c r="E65" s="163"/>
      <c r="F65" s="163"/>
      <c r="G65" s="163"/>
      <c r="H65" s="163"/>
      <c r="I65" s="163"/>
      <c r="J65" s="164"/>
    </row>
  </sheetData>
  <mergeCells count="6">
    <mergeCell ref="B64:J64"/>
    <mergeCell ref="B2:J2"/>
    <mergeCell ref="B15:J15"/>
    <mergeCell ref="D39:E39"/>
    <mergeCell ref="D50:E50"/>
    <mergeCell ref="B62:J62"/>
  </mergeCells>
  <printOptions/>
  <pageMargins left="0.511811024" right="0.511811024" top="0.787401575" bottom="0.787401575" header="0.31496062" footer="0.3149606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EU421"/>
  <sheetViews>
    <sheetView view="pageBreakPreview" zoomScale="85" zoomScaleSheetLayoutView="85" workbookViewId="0" topLeftCell="A1">
      <pane xSplit="1" ySplit="12" topLeftCell="B13" activePane="bottomRight" state="frozen"/>
      <selection pane="topRight" activeCell="B1" sqref="B1"/>
      <selection pane="bottomLeft" activeCell="A13" sqref="A13"/>
      <selection pane="bottomRight" activeCell="B3" sqref="B3"/>
    </sheetView>
  </sheetViews>
  <sheetFormatPr defaultColWidth="9.140625" defaultRowHeight="15"/>
  <cols>
    <col min="1" max="1" width="6.421875" style="22" bestFit="1" customWidth="1"/>
    <col min="2" max="2" width="7.57421875" style="55" bestFit="1" customWidth="1"/>
    <col min="3" max="3" width="15.57421875" style="37" bestFit="1" customWidth="1"/>
    <col min="4" max="4" width="62.57421875" style="35" customWidth="1"/>
    <col min="5" max="5" width="9.00390625" style="37" customWidth="1"/>
    <col min="6" max="6" width="10.7109375" style="246" customWidth="1"/>
    <col min="7" max="7" width="15.00390625" style="173" bestFit="1" customWidth="1"/>
    <col min="8" max="8" width="19.140625" style="173" customWidth="1"/>
    <col min="9" max="9" width="22.421875" style="180" customWidth="1"/>
    <col min="10" max="10" width="22.140625" style="271" customWidth="1"/>
    <col min="11" max="11" width="19.00390625" style="56" customWidth="1"/>
    <col min="12" max="12" width="14.140625" style="56" bestFit="1" customWidth="1"/>
    <col min="13" max="13" width="16.421875" style="56" customWidth="1"/>
    <col min="14" max="14" width="22.28125" style="56" bestFit="1" customWidth="1"/>
    <col min="15" max="17" width="22.140625" style="56" customWidth="1"/>
    <col min="18" max="18" width="26.57421875" style="56" bestFit="1" customWidth="1"/>
    <col min="19" max="19" width="29.7109375" style="56" bestFit="1" customWidth="1"/>
    <col min="20" max="20" width="27.140625" style="56" bestFit="1" customWidth="1"/>
    <col min="21" max="21" width="26.57421875" style="56" bestFit="1" customWidth="1"/>
    <col min="22" max="22" width="21.7109375" style="56" bestFit="1" customWidth="1"/>
    <col min="23" max="23" width="18.00390625" style="56" bestFit="1" customWidth="1"/>
    <col min="24" max="24" width="10.28125" style="22" bestFit="1" customWidth="1"/>
    <col min="25" max="25" width="11.57421875" style="22" bestFit="1" customWidth="1"/>
    <col min="26" max="26" width="12.7109375" style="22" bestFit="1" customWidth="1"/>
    <col min="27" max="27" width="11.57421875" style="22" bestFit="1" customWidth="1"/>
    <col min="28" max="28" width="10.421875" style="22" bestFit="1" customWidth="1"/>
    <col min="29" max="29" width="12.7109375" style="22" bestFit="1" customWidth="1"/>
    <col min="30" max="30" width="11.57421875" style="22" bestFit="1" customWidth="1"/>
    <col min="31" max="16384" width="9.140625" style="22" customWidth="1"/>
  </cols>
  <sheetData>
    <row r="1" ht="15.6" thickBot="1"/>
    <row r="2" spans="2:151" s="10" customFormat="1" ht="31.5" customHeight="1" thickBot="1">
      <c r="B2" s="404" t="s">
        <v>1219</v>
      </c>
      <c r="C2" s="405"/>
      <c r="D2" s="405"/>
      <c r="E2" s="405"/>
      <c r="F2" s="405"/>
      <c r="G2" s="405"/>
      <c r="H2" s="405"/>
      <c r="I2" s="406"/>
      <c r="J2" s="272"/>
      <c r="K2" s="256"/>
      <c r="L2" s="256"/>
      <c r="M2" s="256"/>
      <c r="N2" s="256"/>
      <c r="O2" s="256"/>
      <c r="P2" s="256"/>
      <c r="Q2" s="256"/>
      <c r="R2" s="256"/>
      <c r="S2" s="256"/>
      <c r="T2" s="256"/>
      <c r="U2" s="256"/>
      <c r="V2" s="256"/>
      <c r="W2" s="256"/>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row>
    <row r="3" spans="2:23" s="1" customFormat="1" ht="7.5" customHeight="1">
      <c r="B3" s="170"/>
      <c r="C3" s="73"/>
      <c r="D3" s="73"/>
      <c r="E3" s="73"/>
      <c r="F3" s="247"/>
      <c r="G3" s="174"/>
      <c r="H3" s="179"/>
      <c r="I3" s="181"/>
      <c r="J3" s="273"/>
      <c r="K3" s="8"/>
      <c r="L3" s="8"/>
      <c r="M3" s="8"/>
      <c r="N3" s="8"/>
      <c r="O3" s="8"/>
      <c r="P3" s="8"/>
      <c r="Q3" s="8"/>
      <c r="R3" s="8"/>
      <c r="S3" s="8"/>
      <c r="T3" s="8"/>
      <c r="U3" s="8"/>
      <c r="V3" s="8"/>
      <c r="W3" s="8"/>
    </row>
    <row r="4" spans="2:23" s="1" customFormat="1" ht="20.1" customHeight="1">
      <c r="B4" s="413" t="s">
        <v>780</v>
      </c>
      <c r="C4" s="414"/>
      <c r="D4" s="414"/>
      <c r="E4" s="414"/>
      <c r="F4" s="414"/>
      <c r="G4" s="414"/>
      <c r="H4" s="414"/>
      <c r="I4" s="338" t="s">
        <v>1213</v>
      </c>
      <c r="J4" s="273"/>
      <c r="K4" s="8"/>
      <c r="L4" s="8"/>
      <c r="M4" s="8"/>
      <c r="N4" s="8"/>
      <c r="O4" s="8"/>
      <c r="P4" s="8"/>
      <c r="Q4" s="8"/>
      <c r="R4" s="8"/>
      <c r="S4" s="8"/>
      <c r="T4" s="8"/>
      <c r="U4" s="8"/>
      <c r="V4" s="8"/>
      <c r="W4" s="8"/>
    </row>
    <row r="5" spans="2:23" s="4" customFormat="1" ht="20.1" customHeight="1">
      <c r="B5" s="342"/>
      <c r="C5" s="339"/>
      <c r="D5" s="407" t="s">
        <v>867</v>
      </c>
      <c r="E5" s="407"/>
      <c r="F5" s="407"/>
      <c r="G5" s="340"/>
      <c r="H5" s="341"/>
      <c r="I5" s="343"/>
      <c r="J5" s="274"/>
      <c r="K5" s="275"/>
      <c r="L5" s="257"/>
      <c r="M5" s="257"/>
      <c r="N5" s="257"/>
      <c r="O5" s="257"/>
      <c r="P5" s="257"/>
      <c r="Q5" s="257"/>
      <c r="R5" s="257"/>
      <c r="S5" s="257"/>
      <c r="T5" s="257"/>
      <c r="U5" s="257"/>
      <c r="V5" s="257"/>
      <c r="W5" s="257"/>
    </row>
    <row r="6" spans="2:23" s="9" customFormat="1" ht="20.1" customHeight="1">
      <c r="B6" s="244"/>
      <c r="C6" s="339"/>
      <c r="D6" s="407" t="s">
        <v>778</v>
      </c>
      <c r="E6" s="407"/>
      <c r="F6" s="407"/>
      <c r="G6" s="412" t="s">
        <v>865</v>
      </c>
      <c r="H6" s="412"/>
      <c r="I6" s="344"/>
      <c r="K6" s="13"/>
      <c r="L6" s="13"/>
      <c r="M6" s="13"/>
      <c r="N6" s="13"/>
      <c r="O6" s="13"/>
      <c r="P6" s="13"/>
      <c r="Q6" s="13"/>
      <c r="R6" s="13"/>
      <c r="S6" s="13"/>
      <c r="T6" s="13"/>
      <c r="U6" s="13"/>
      <c r="V6" s="13"/>
      <c r="W6" s="13"/>
    </row>
    <row r="7" spans="2:23" s="9" customFormat="1" ht="20.1" customHeight="1">
      <c r="B7" s="244"/>
      <c r="C7" s="339"/>
      <c r="D7" s="407" t="s">
        <v>779</v>
      </c>
      <c r="E7" s="407"/>
      <c r="F7" s="407"/>
      <c r="G7" s="411"/>
      <c r="H7" s="411"/>
      <c r="I7" s="345"/>
      <c r="J7" s="275"/>
      <c r="K7" s="13"/>
      <c r="L7" s="13"/>
      <c r="M7" s="13"/>
      <c r="N7" s="13"/>
      <c r="O7" s="13"/>
      <c r="P7" s="13"/>
      <c r="Q7" s="13"/>
      <c r="R7" s="13"/>
      <c r="S7" s="13"/>
      <c r="T7" s="13"/>
      <c r="U7" s="13"/>
      <c r="V7" s="13"/>
      <c r="W7" s="13"/>
    </row>
    <row r="8" spans="2:23" s="9" customFormat="1" ht="20.1" customHeight="1">
      <c r="B8" s="244"/>
      <c r="C8" s="339"/>
      <c r="D8" s="407" t="s">
        <v>1215</v>
      </c>
      <c r="E8" s="407"/>
      <c r="F8" s="407"/>
      <c r="G8" s="411"/>
      <c r="H8" s="411"/>
      <c r="I8" s="345"/>
      <c r="J8" s="275"/>
      <c r="K8" s="13"/>
      <c r="L8" s="13"/>
      <c r="M8" s="13"/>
      <c r="N8" s="13"/>
      <c r="O8" s="13"/>
      <c r="P8" s="13"/>
      <c r="Q8" s="13"/>
      <c r="R8" s="13"/>
      <c r="S8" s="13"/>
      <c r="T8" s="13"/>
      <c r="U8" s="13"/>
      <c r="V8" s="13"/>
      <c r="W8" s="13"/>
    </row>
    <row r="9" spans="2:23" s="9" customFormat="1" ht="19.5" customHeight="1" thickBot="1">
      <c r="B9" s="346"/>
      <c r="C9" s="347" t="s">
        <v>1212</v>
      </c>
      <c r="D9" s="415" t="s">
        <v>868</v>
      </c>
      <c r="E9" s="415"/>
      <c r="F9" s="415"/>
      <c r="G9" s="348"/>
      <c r="H9" s="349" t="s">
        <v>338</v>
      </c>
      <c r="I9" s="350" t="s">
        <v>1193</v>
      </c>
      <c r="J9" s="275"/>
      <c r="K9" s="13"/>
      <c r="L9" s="13"/>
      <c r="M9" s="13"/>
      <c r="N9" s="13"/>
      <c r="O9" s="13"/>
      <c r="P9" s="13"/>
      <c r="Q9" s="13"/>
      <c r="R9" s="13"/>
      <c r="S9" s="13"/>
      <c r="T9" s="13"/>
      <c r="U9" s="13"/>
      <c r="V9" s="13"/>
      <c r="W9" s="13"/>
    </row>
    <row r="10" spans="2:9" ht="15.75" customHeight="1" thickBot="1">
      <c r="B10" s="408"/>
      <c r="C10" s="409"/>
      <c r="D10" s="409"/>
      <c r="E10" s="409"/>
      <c r="F10" s="409"/>
      <c r="G10" s="409"/>
      <c r="H10" s="409"/>
      <c r="I10" s="410"/>
    </row>
    <row r="11" spans="2:21" ht="39.6">
      <c r="B11" s="25" t="s">
        <v>328</v>
      </c>
      <c r="C11" s="306" t="s">
        <v>869</v>
      </c>
      <c r="D11" s="245" t="s">
        <v>330</v>
      </c>
      <c r="E11" s="172" t="s">
        <v>375</v>
      </c>
      <c r="F11" s="248" t="s">
        <v>331</v>
      </c>
      <c r="G11" s="188" t="s">
        <v>866</v>
      </c>
      <c r="H11" s="188" t="s">
        <v>1216</v>
      </c>
      <c r="I11" s="308" t="s">
        <v>870</v>
      </c>
      <c r="J11" s="278"/>
      <c r="K11" s="258"/>
      <c r="L11" s="259"/>
      <c r="M11" s="259"/>
      <c r="N11" s="259"/>
      <c r="O11" s="259"/>
      <c r="P11" s="259"/>
      <c r="Q11" s="259"/>
      <c r="R11" s="259"/>
      <c r="S11" s="259"/>
      <c r="T11" s="259"/>
      <c r="U11" s="259"/>
    </row>
    <row r="12" spans="2:23" s="53" customFormat="1" ht="16.8">
      <c r="B12" s="286" t="s">
        <v>406</v>
      </c>
      <c r="C12" s="32"/>
      <c r="D12" s="297" t="s">
        <v>344</v>
      </c>
      <c r="E12" s="32"/>
      <c r="F12" s="249"/>
      <c r="G12" s="175"/>
      <c r="H12" s="378"/>
      <c r="I12" s="290"/>
      <c r="J12" s="279"/>
      <c r="K12" s="333"/>
      <c r="L12" s="260"/>
      <c r="M12" s="260"/>
      <c r="N12" s="260"/>
      <c r="O12" s="260"/>
      <c r="P12" s="260"/>
      <c r="Q12" s="260"/>
      <c r="R12" s="260"/>
      <c r="S12" s="260"/>
      <c r="T12" s="260"/>
      <c r="U12" s="260"/>
      <c r="V12" s="261"/>
      <c r="W12" s="261"/>
    </row>
    <row r="13" spans="2:23" s="52" customFormat="1" ht="96.6">
      <c r="B13" s="287" t="s">
        <v>341</v>
      </c>
      <c r="C13" s="357" t="s">
        <v>7</v>
      </c>
      <c r="D13" s="360" t="s">
        <v>871</v>
      </c>
      <c r="E13" s="357" t="s">
        <v>8</v>
      </c>
      <c r="F13" s="250">
        <v>746.36</v>
      </c>
      <c r="G13" s="176"/>
      <c r="H13" s="176"/>
      <c r="I13" s="367"/>
      <c r="J13" s="361"/>
      <c r="K13" s="333"/>
      <c r="L13" s="307"/>
      <c r="M13" s="23"/>
      <c r="N13" s="24"/>
      <c r="O13" s="24"/>
      <c r="P13" s="24"/>
      <c r="Q13" s="24"/>
      <c r="R13" s="24"/>
      <c r="S13" s="24"/>
      <c r="T13" s="24"/>
      <c r="U13" s="24"/>
      <c r="V13" s="262"/>
      <c r="W13" s="262"/>
    </row>
    <row r="14" spans="2:23" s="52" customFormat="1" ht="69" customHeight="1">
      <c r="B14" s="287" t="s">
        <v>342</v>
      </c>
      <c r="C14" s="357" t="s">
        <v>11</v>
      </c>
      <c r="D14" s="360" t="s">
        <v>872</v>
      </c>
      <c r="E14" s="357" t="s">
        <v>10</v>
      </c>
      <c r="F14" s="250">
        <v>3450</v>
      </c>
      <c r="G14" s="176"/>
      <c r="H14" s="176"/>
      <c r="I14" s="367"/>
      <c r="J14" s="361"/>
      <c r="K14" s="333"/>
      <c r="L14" s="307"/>
      <c r="M14" s="23"/>
      <c r="N14" s="24"/>
      <c r="O14" s="24"/>
      <c r="P14" s="24"/>
      <c r="Q14" s="24"/>
      <c r="R14" s="24"/>
      <c r="S14" s="24"/>
      <c r="T14" s="24"/>
      <c r="U14" s="24"/>
      <c r="V14" s="262"/>
      <c r="W14" s="262"/>
    </row>
    <row r="15" spans="2:23" s="52" customFormat="1" ht="55.2">
      <c r="B15" s="287" t="s">
        <v>343</v>
      </c>
      <c r="C15" s="357" t="s">
        <v>14</v>
      </c>
      <c r="D15" s="360" t="s">
        <v>875</v>
      </c>
      <c r="E15" s="357" t="s">
        <v>6</v>
      </c>
      <c r="F15" s="250">
        <v>495.15</v>
      </c>
      <c r="G15" s="176"/>
      <c r="H15" s="176"/>
      <c r="I15" s="367"/>
      <c r="J15" s="361"/>
      <c r="K15" s="333"/>
      <c r="L15" s="23"/>
      <c r="M15" s="23"/>
      <c r="N15" s="24"/>
      <c r="O15" s="24"/>
      <c r="P15" s="24"/>
      <c r="Q15" s="24"/>
      <c r="R15" s="24"/>
      <c r="S15" s="24"/>
      <c r="T15" s="24"/>
      <c r="U15" s="24"/>
      <c r="V15" s="262"/>
      <c r="W15" s="262"/>
    </row>
    <row r="16" spans="2:23" s="52" customFormat="1" ht="41.4">
      <c r="B16" s="287" t="s">
        <v>401</v>
      </c>
      <c r="C16" s="357" t="s">
        <v>13</v>
      </c>
      <c r="D16" s="360" t="s">
        <v>874</v>
      </c>
      <c r="E16" s="357" t="s">
        <v>10</v>
      </c>
      <c r="F16" s="250">
        <v>3450</v>
      </c>
      <c r="G16" s="176"/>
      <c r="H16" s="176"/>
      <c r="I16" s="367"/>
      <c r="J16" s="361"/>
      <c r="K16" s="333"/>
      <c r="L16" s="23"/>
      <c r="M16" s="23"/>
      <c r="N16" s="24"/>
      <c r="O16" s="24"/>
      <c r="P16" s="24"/>
      <c r="Q16" s="24"/>
      <c r="R16" s="24"/>
      <c r="S16" s="24"/>
      <c r="T16" s="24"/>
      <c r="U16" s="24"/>
      <c r="V16" s="262"/>
      <c r="W16" s="262"/>
    </row>
    <row r="17" spans="2:23" s="52" customFormat="1" ht="82.8">
      <c r="B17" s="287" t="s">
        <v>463</v>
      </c>
      <c r="C17" s="357" t="s">
        <v>17</v>
      </c>
      <c r="D17" s="360" t="s">
        <v>878</v>
      </c>
      <c r="E17" s="357" t="s">
        <v>10</v>
      </c>
      <c r="F17" s="250">
        <v>500</v>
      </c>
      <c r="G17" s="176"/>
      <c r="H17" s="176"/>
      <c r="I17" s="367"/>
      <c r="J17" s="361"/>
      <c r="K17" s="333"/>
      <c r="L17" s="23"/>
      <c r="M17" s="23"/>
      <c r="N17" s="24"/>
      <c r="O17" s="24"/>
      <c r="P17" s="24"/>
      <c r="Q17" s="24"/>
      <c r="R17" s="24"/>
      <c r="S17" s="24"/>
      <c r="T17" s="24"/>
      <c r="U17" s="24"/>
      <c r="V17" s="262"/>
      <c r="W17" s="262"/>
    </row>
    <row r="18" spans="2:23" s="52" customFormat="1" ht="82.8">
      <c r="B18" s="287" t="s">
        <v>573</v>
      </c>
      <c r="C18" s="357" t="s">
        <v>18</v>
      </c>
      <c r="D18" s="360" t="s">
        <v>879</v>
      </c>
      <c r="E18" s="357" t="s">
        <v>10</v>
      </c>
      <c r="F18" s="250">
        <v>1770</v>
      </c>
      <c r="G18" s="176"/>
      <c r="H18" s="176"/>
      <c r="I18" s="367"/>
      <c r="J18" s="361"/>
      <c r="K18" s="333"/>
      <c r="L18" s="23"/>
      <c r="M18" s="23"/>
      <c r="N18" s="24"/>
      <c r="O18" s="24"/>
      <c r="P18" s="24"/>
      <c r="Q18" s="24"/>
      <c r="R18" s="24"/>
      <c r="S18" s="24"/>
      <c r="T18" s="24"/>
      <c r="U18" s="24"/>
      <c r="V18" s="262"/>
      <c r="W18" s="262"/>
    </row>
    <row r="19" spans="2:23" s="52" customFormat="1" ht="82.8">
      <c r="B19" s="287" t="s">
        <v>574</v>
      </c>
      <c r="C19" s="357" t="s">
        <v>29</v>
      </c>
      <c r="D19" s="360" t="s">
        <v>890</v>
      </c>
      <c r="E19" s="357" t="s">
        <v>10</v>
      </c>
      <c r="F19" s="250">
        <v>500</v>
      </c>
      <c r="G19" s="176"/>
      <c r="H19" s="176"/>
      <c r="I19" s="367"/>
      <c r="J19" s="361"/>
      <c r="K19" s="333"/>
      <c r="L19" s="23"/>
      <c r="M19" s="23"/>
      <c r="N19" s="24"/>
      <c r="O19" s="24"/>
      <c r="P19" s="24"/>
      <c r="Q19" s="24"/>
      <c r="R19" s="24"/>
      <c r="S19" s="24"/>
      <c r="T19" s="24"/>
      <c r="U19" s="24"/>
      <c r="V19" s="262"/>
      <c r="W19" s="262"/>
    </row>
    <row r="20" spans="2:23" s="52" customFormat="1" ht="82.8">
      <c r="B20" s="287" t="s">
        <v>575</v>
      </c>
      <c r="C20" s="357" t="s">
        <v>30</v>
      </c>
      <c r="D20" s="360" t="s">
        <v>891</v>
      </c>
      <c r="E20" s="357" t="s">
        <v>10</v>
      </c>
      <c r="F20" s="250">
        <v>1770</v>
      </c>
      <c r="G20" s="176"/>
      <c r="H20" s="176"/>
      <c r="I20" s="367"/>
      <c r="J20" s="361"/>
      <c r="K20" s="333"/>
      <c r="L20" s="23"/>
      <c r="M20" s="23"/>
      <c r="N20" s="24"/>
      <c r="O20" s="24"/>
      <c r="P20" s="24"/>
      <c r="Q20" s="24"/>
      <c r="R20" s="24"/>
      <c r="S20" s="24"/>
      <c r="T20" s="24"/>
      <c r="U20" s="24"/>
      <c r="V20" s="262"/>
      <c r="W20" s="262"/>
    </row>
    <row r="21" spans="2:23" s="52" customFormat="1" ht="69">
      <c r="B21" s="287" t="s">
        <v>576</v>
      </c>
      <c r="C21" s="357" t="s">
        <v>25</v>
      </c>
      <c r="D21" s="360" t="s">
        <v>886</v>
      </c>
      <c r="E21" s="357" t="s">
        <v>10</v>
      </c>
      <c r="F21" s="250">
        <v>500</v>
      </c>
      <c r="G21" s="176"/>
      <c r="H21" s="176"/>
      <c r="I21" s="367"/>
      <c r="J21" s="361"/>
      <c r="K21" s="333"/>
      <c r="L21" s="23"/>
      <c r="M21" s="23"/>
      <c r="N21" s="24"/>
      <c r="O21" s="24"/>
      <c r="P21" s="24"/>
      <c r="Q21" s="24"/>
      <c r="R21" s="24"/>
      <c r="S21" s="24"/>
      <c r="T21" s="24"/>
      <c r="U21" s="24"/>
      <c r="V21" s="262"/>
      <c r="W21" s="262"/>
    </row>
    <row r="22" spans="2:23" s="52" customFormat="1" ht="69">
      <c r="B22" s="287" t="s">
        <v>577</v>
      </c>
      <c r="C22" s="357" t="s">
        <v>26</v>
      </c>
      <c r="D22" s="360" t="s">
        <v>887</v>
      </c>
      <c r="E22" s="357" t="s">
        <v>10</v>
      </c>
      <c r="F22" s="250">
        <v>1770</v>
      </c>
      <c r="G22" s="176"/>
      <c r="H22" s="176"/>
      <c r="I22" s="367"/>
      <c r="J22" s="361"/>
      <c r="K22" s="333"/>
      <c r="L22" s="23"/>
      <c r="M22" s="23"/>
      <c r="N22" s="24"/>
      <c r="O22" s="24"/>
      <c r="P22" s="24"/>
      <c r="Q22" s="24"/>
      <c r="R22" s="24"/>
      <c r="S22" s="24"/>
      <c r="T22" s="24"/>
      <c r="U22" s="24"/>
      <c r="V22" s="262"/>
      <c r="W22" s="262"/>
    </row>
    <row r="23" spans="2:23" s="52" customFormat="1" ht="74.25" customHeight="1">
      <c r="B23" s="287" t="s">
        <v>578</v>
      </c>
      <c r="C23" s="357" t="s">
        <v>23</v>
      </c>
      <c r="D23" s="360" t="s">
        <v>884</v>
      </c>
      <c r="E23" s="357" t="s">
        <v>10</v>
      </c>
      <c r="F23" s="250">
        <v>500</v>
      </c>
      <c r="G23" s="176"/>
      <c r="H23" s="176"/>
      <c r="I23" s="367"/>
      <c r="J23" s="361"/>
      <c r="K23" s="333"/>
      <c r="L23" s="23"/>
      <c r="M23" s="23"/>
      <c r="N23" s="24"/>
      <c r="O23" s="24"/>
      <c r="P23" s="24"/>
      <c r="Q23" s="24"/>
      <c r="R23" s="24"/>
      <c r="S23" s="24"/>
      <c r="T23" s="24"/>
      <c r="U23" s="24"/>
      <c r="V23" s="262"/>
      <c r="W23" s="262"/>
    </row>
    <row r="24" spans="2:23" s="52" customFormat="1" ht="75.75" customHeight="1">
      <c r="B24" s="287" t="s">
        <v>579</v>
      </c>
      <c r="C24" s="357" t="s">
        <v>24</v>
      </c>
      <c r="D24" s="360" t="s">
        <v>885</v>
      </c>
      <c r="E24" s="357" t="s">
        <v>10</v>
      </c>
      <c r="F24" s="250">
        <v>1770</v>
      </c>
      <c r="G24" s="176"/>
      <c r="H24" s="176"/>
      <c r="I24" s="367"/>
      <c r="J24" s="361"/>
      <c r="K24" s="333"/>
      <c r="L24" s="23"/>
      <c r="M24" s="23"/>
      <c r="N24" s="24"/>
      <c r="O24" s="24"/>
      <c r="P24" s="24"/>
      <c r="Q24" s="24"/>
      <c r="R24" s="24"/>
      <c r="S24" s="24"/>
      <c r="T24" s="24"/>
      <c r="U24" s="24"/>
      <c r="V24" s="262"/>
      <c r="W24" s="262"/>
    </row>
    <row r="25" spans="2:23" s="52" customFormat="1" ht="69">
      <c r="B25" s="287" t="s">
        <v>580</v>
      </c>
      <c r="C25" s="357" t="s">
        <v>27</v>
      </c>
      <c r="D25" s="360" t="s">
        <v>888</v>
      </c>
      <c r="E25" s="357" t="s">
        <v>10</v>
      </c>
      <c r="F25" s="250">
        <v>500</v>
      </c>
      <c r="G25" s="176"/>
      <c r="H25" s="176"/>
      <c r="I25" s="367"/>
      <c r="J25" s="361"/>
      <c r="K25" s="333"/>
      <c r="L25" s="23"/>
      <c r="M25" s="23"/>
      <c r="N25" s="24"/>
      <c r="O25" s="24"/>
      <c r="P25" s="24"/>
      <c r="Q25" s="24"/>
      <c r="R25" s="24"/>
      <c r="S25" s="24"/>
      <c r="T25" s="24"/>
      <c r="U25" s="24"/>
      <c r="V25" s="262"/>
      <c r="W25" s="262"/>
    </row>
    <row r="26" spans="2:23" s="52" customFormat="1" ht="78.75" customHeight="1">
      <c r="B26" s="287" t="s">
        <v>581</v>
      </c>
      <c r="C26" s="357" t="s">
        <v>28</v>
      </c>
      <c r="D26" s="360" t="s">
        <v>889</v>
      </c>
      <c r="E26" s="357" t="s">
        <v>10</v>
      </c>
      <c r="F26" s="250">
        <v>1770</v>
      </c>
      <c r="G26" s="176"/>
      <c r="H26" s="176"/>
      <c r="I26" s="367"/>
      <c r="J26" s="361"/>
      <c r="K26" s="333"/>
      <c r="L26" s="23"/>
      <c r="M26" s="23"/>
      <c r="N26" s="24"/>
      <c r="O26" s="24"/>
      <c r="P26" s="24"/>
      <c r="Q26" s="24"/>
      <c r="R26" s="24"/>
      <c r="S26" s="24"/>
      <c r="T26" s="24"/>
      <c r="U26" s="24"/>
      <c r="V26" s="262"/>
      <c r="W26" s="262"/>
    </row>
    <row r="27" spans="2:23" s="52" customFormat="1" ht="74.25" customHeight="1">
      <c r="B27" s="287" t="s">
        <v>582</v>
      </c>
      <c r="C27" s="357" t="s">
        <v>15</v>
      </c>
      <c r="D27" s="360" t="s">
        <v>876</v>
      </c>
      <c r="E27" s="357" t="s">
        <v>5</v>
      </c>
      <c r="F27" s="250">
        <v>1</v>
      </c>
      <c r="G27" s="176"/>
      <c r="H27" s="176"/>
      <c r="I27" s="367"/>
      <c r="J27" s="361"/>
      <c r="K27" s="333"/>
      <c r="L27" s="23"/>
      <c r="M27" s="23"/>
      <c r="N27" s="24"/>
      <c r="O27" s="24"/>
      <c r="P27" s="24"/>
      <c r="Q27" s="24"/>
      <c r="R27" s="24"/>
      <c r="S27" s="24"/>
      <c r="T27" s="24"/>
      <c r="U27" s="24"/>
      <c r="V27" s="262"/>
      <c r="W27" s="262"/>
    </row>
    <row r="28" spans="2:23" s="52" customFormat="1" ht="67.5" customHeight="1">
      <c r="B28" s="287" t="s">
        <v>583</v>
      </c>
      <c r="C28" s="357" t="s">
        <v>31</v>
      </c>
      <c r="D28" s="360" t="s">
        <v>892</v>
      </c>
      <c r="E28" s="357" t="s">
        <v>10</v>
      </c>
      <c r="F28" s="250">
        <v>500</v>
      </c>
      <c r="G28" s="176"/>
      <c r="H28" s="176"/>
      <c r="I28" s="367"/>
      <c r="J28" s="361"/>
      <c r="K28" s="333"/>
      <c r="L28" s="23"/>
      <c r="M28" s="23"/>
      <c r="N28" s="24"/>
      <c r="O28" s="24"/>
      <c r="P28" s="24"/>
      <c r="Q28" s="24"/>
      <c r="R28" s="24"/>
      <c r="S28" s="24"/>
      <c r="T28" s="24"/>
      <c r="U28" s="24"/>
      <c r="V28" s="262"/>
      <c r="W28" s="262"/>
    </row>
    <row r="29" spans="2:23" s="52" customFormat="1" ht="55.2">
      <c r="B29" s="287" t="s">
        <v>584</v>
      </c>
      <c r="C29" s="357" t="s">
        <v>32</v>
      </c>
      <c r="D29" s="360" t="s">
        <v>893</v>
      </c>
      <c r="E29" s="357" t="s">
        <v>10</v>
      </c>
      <c r="F29" s="250">
        <v>1770</v>
      </c>
      <c r="G29" s="176"/>
      <c r="H29" s="176"/>
      <c r="I29" s="367"/>
      <c r="J29" s="361"/>
      <c r="K29" s="333"/>
      <c r="L29" s="23"/>
      <c r="M29" s="23"/>
      <c r="N29" s="24"/>
      <c r="O29" s="24"/>
      <c r="P29" s="24"/>
      <c r="Q29" s="24"/>
      <c r="R29" s="24"/>
      <c r="S29" s="24"/>
      <c r="T29" s="24"/>
      <c r="U29" s="24"/>
      <c r="V29" s="262"/>
      <c r="W29" s="262"/>
    </row>
    <row r="30" spans="2:23" s="52" customFormat="1" ht="80.25" customHeight="1">
      <c r="B30" s="287" t="s">
        <v>585</v>
      </c>
      <c r="C30" s="357" t="s">
        <v>19</v>
      </c>
      <c r="D30" s="360" t="s">
        <v>880</v>
      </c>
      <c r="E30" s="357" t="s">
        <v>10</v>
      </c>
      <c r="F30" s="250">
        <v>500</v>
      </c>
      <c r="G30" s="176"/>
      <c r="H30" s="176"/>
      <c r="I30" s="367"/>
      <c r="J30" s="361"/>
      <c r="K30" s="333"/>
      <c r="L30" s="23"/>
      <c r="M30" s="23"/>
      <c r="N30" s="24"/>
      <c r="O30" s="24"/>
      <c r="P30" s="24"/>
      <c r="Q30" s="24"/>
      <c r="R30" s="24"/>
      <c r="S30" s="24"/>
      <c r="T30" s="24"/>
      <c r="U30" s="24"/>
      <c r="V30" s="262"/>
      <c r="W30" s="262"/>
    </row>
    <row r="31" spans="2:23" s="52" customFormat="1" ht="69">
      <c r="B31" s="287" t="s">
        <v>586</v>
      </c>
      <c r="C31" s="357" t="s">
        <v>20</v>
      </c>
      <c r="D31" s="360" t="s">
        <v>881</v>
      </c>
      <c r="E31" s="357" t="s">
        <v>10</v>
      </c>
      <c r="F31" s="250">
        <v>1770</v>
      </c>
      <c r="G31" s="176"/>
      <c r="H31" s="176"/>
      <c r="I31" s="367"/>
      <c r="J31" s="361"/>
      <c r="K31" s="333"/>
      <c r="L31" s="23"/>
      <c r="M31" s="23"/>
      <c r="N31" s="24"/>
      <c r="O31" s="24"/>
      <c r="P31" s="24"/>
      <c r="Q31" s="24"/>
      <c r="R31" s="24"/>
      <c r="S31" s="24"/>
      <c r="T31" s="24"/>
      <c r="U31" s="24"/>
      <c r="V31" s="262"/>
      <c r="W31" s="262"/>
    </row>
    <row r="32" spans="2:23" s="52" customFormat="1" ht="83.25" customHeight="1">
      <c r="B32" s="287" t="s">
        <v>587</v>
      </c>
      <c r="C32" s="357" t="s">
        <v>21</v>
      </c>
      <c r="D32" s="360" t="s">
        <v>882</v>
      </c>
      <c r="E32" s="357" t="s">
        <v>10</v>
      </c>
      <c r="F32" s="250">
        <v>500</v>
      </c>
      <c r="G32" s="176"/>
      <c r="H32" s="176"/>
      <c r="I32" s="367"/>
      <c r="J32" s="361"/>
      <c r="K32" s="333"/>
      <c r="L32" s="23"/>
      <c r="M32" s="23"/>
      <c r="N32" s="24"/>
      <c r="O32" s="24"/>
      <c r="P32" s="24"/>
      <c r="Q32" s="24"/>
      <c r="R32" s="24"/>
      <c r="S32" s="24"/>
      <c r="T32" s="24"/>
      <c r="U32" s="24"/>
      <c r="V32" s="262"/>
      <c r="W32" s="262"/>
    </row>
    <row r="33" spans="2:23" s="52" customFormat="1" ht="69">
      <c r="B33" s="287" t="s">
        <v>588</v>
      </c>
      <c r="C33" s="357" t="s">
        <v>22</v>
      </c>
      <c r="D33" s="360" t="s">
        <v>883</v>
      </c>
      <c r="E33" s="357" t="s">
        <v>10</v>
      </c>
      <c r="F33" s="250">
        <v>1770</v>
      </c>
      <c r="G33" s="176"/>
      <c r="H33" s="176"/>
      <c r="I33" s="367"/>
      <c r="J33" s="361"/>
      <c r="K33" s="333"/>
      <c r="L33" s="23"/>
      <c r="M33" s="23"/>
      <c r="N33" s="24"/>
      <c r="O33" s="24"/>
      <c r="P33" s="24"/>
      <c r="Q33" s="24"/>
      <c r="R33" s="24"/>
      <c r="S33" s="24"/>
      <c r="T33" s="24"/>
      <c r="U33" s="24"/>
      <c r="V33" s="262"/>
      <c r="W33" s="262"/>
    </row>
    <row r="34" spans="2:23" s="52" customFormat="1" ht="136.5" customHeight="1">
      <c r="B34" s="287" t="s">
        <v>589</v>
      </c>
      <c r="C34" s="357" t="s">
        <v>16</v>
      </c>
      <c r="D34" s="360" t="s">
        <v>877</v>
      </c>
      <c r="E34" s="357" t="s">
        <v>5</v>
      </c>
      <c r="F34" s="250">
        <v>30</v>
      </c>
      <c r="G34" s="176"/>
      <c r="H34" s="176"/>
      <c r="I34" s="367"/>
      <c r="J34" s="361"/>
      <c r="K34" s="333"/>
      <c r="L34" s="23"/>
      <c r="M34" s="23"/>
      <c r="N34" s="24"/>
      <c r="O34" s="24"/>
      <c r="P34" s="24"/>
      <c r="Q34" s="24"/>
      <c r="R34" s="24"/>
      <c r="S34" s="24"/>
      <c r="T34" s="24"/>
      <c r="U34" s="24"/>
      <c r="V34" s="262"/>
      <c r="W34" s="262"/>
    </row>
    <row r="35" spans="2:23" s="52" customFormat="1" ht="41.4">
      <c r="B35" s="287" t="s">
        <v>787</v>
      </c>
      <c r="C35" s="357" t="s">
        <v>12</v>
      </c>
      <c r="D35" s="360" t="s">
        <v>873</v>
      </c>
      <c r="E35" s="357" t="s">
        <v>5</v>
      </c>
      <c r="F35" s="250">
        <v>1</v>
      </c>
      <c r="G35" s="176"/>
      <c r="H35" s="176"/>
      <c r="I35" s="367"/>
      <c r="J35" s="361"/>
      <c r="K35" s="333"/>
      <c r="L35" s="23"/>
      <c r="M35" s="23"/>
      <c r="N35" s="24"/>
      <c r="O35" s="24"/>
      <c r="P35" s="24"/>
      <c r="Q35" s="24"/>
      <c r="R35" s="24"/>
      <c r="S35" s="24"/>
      <c r="T35" s="24"/>
      <c r="U35" s="24"/>
      <c r="V35" s="262"/>
      <c r="W35" s="262"/>
    </row>
    <row r="36" spans="2:23" s="52" customFormat="1" ht="16.8">
      <c r="B36" s="287"/>
      <c r="C36" s="357"/>
      <c r="D36" s="360"/>
      <c r="E36" s="357"/>
      <c r="F36" s="250"/>
      <c r="G36" s="176"/>
      <c r="H36" s="176"/>
      <c r="I36" s="367"/>
      <c r="J36" s="361"/>
      <c r="K36" s="333"/>
      <c r="L36" s="23"/>
      <c r="M36" s="23"/>
      <c r="N36" s="24"/>
      <c r="O36" s="24"/>
      <c r="P36" s="24"/>
      <c r="Q36" s="24"/>
      <c r="R36" s="24"/>
      <c r="S36" s="24"/>
      <c r="T36" s="24"/>
      <c r="U36" s="24"/>
      <c r="V36" s="262"/>
      <c r="W36" s="262"/>
    </row>
    <row r="37" spans="2:23" s="53" customFormat="1" ht="16.8">
      <c r="B37" s="286"/>
      <c r="C37" s="30"/>
      <c r="D37" s="31"/>
      <c r="E37" s="32"/>
      <c r="F37" s="249"/>
      <c r="G37" s="249"/>
      <c r="H37" s="378" t="s">
        <v>1218</v>
      </c>
      <c r="I37" s="290"/>
      <c r="J37" s="361"/>
      <c r="K37" s="333"/>
      <c r="L37" s="261"/>
      <c r="M37" s="261"/>
      <c r="N37" s="263"/>
      <c r="O37" s="263"/>
      <c r="P37" s="263"/>
      <c r="Q37" s="263"/>
      <c r="R37" s="263"/>
      <c r="S37" s="263"/>
      <c r="T37" s="263"/>
      <c r="U37" s="263"/>
      <c r="V37" s="263"/>
      <c r="W37" s="261"/>
    </row>
    <row r="38" spans="2:23" s="52" customFormat="1" ht="16.8">
      <c r="B38" s="287" t="s">
        <v>572</v>
      </c>
      <c r="C38" s="34"/>
      <c r="D38" s="360"/>
      <c r="E38" s="357"/>
      <c r="F38" s="251"/>
      <c r="G38" s="251"/>
      <c r="H38" s="176"/>
      <c r="I38" s="367"/>
      <c r="J38" s="361"/>
      <c r="K38" s="333"/>
      <c r="L38" s="264"/>
      <c r="M38" s="264"/>
      <c r="N38" s="264"/>
      <c r="O38" s="264"/>
      <c r="P38" s="264"/>
      <c r="Q38" s="264"/>
      <c r="R38" s="264"/>
      <c r="S38" s="264"/>
      <c r="T38" s="264"/>
      <c r="U38" s="264"/>
      <c r="V38" s="264"/>
      <c r="W38" s="264"/>
    </row>
    <row r="39" spans="2:23" s="51" customFormat="1" ht="16.8">
      <c r="B39" s="286" t="s">
        <v>407</v>
      </c>
      <c r="C39" s="32"/>
      <c r="D39" s="297" t="s">
        <v>351</v>
      </c>
      <c r="E39" s="32"/>
      <c r="F39" s="249"/>
      <c r="G39" s="249"/>
      <c r="H39" s="378"/>
      <c r="I39" s="290"/>
      <c r="J39" s="361"/>
      <c r="K39" s="333"/>
      <c r="L39" s="265"/>
      <c r="M39" s="265"/>
      <c r="N39" s="265"/>
      <c r="O39" s="265"/>
      <c r="P39" s="265"/>
      <c r="Q39" s="265"/>
      <c r="R39" s="265"/>
      <c r="S39" s="265"/>
      <c r="T39" s="265"/>
      <c r="U39" s="265"/>
      <c r="V39" s="265"/>
      <c r="W39" s="265"/>
    </row>
    <row r="40" spans="2:23" s="52" customFormat="1" ht="69">
      <c r="B40" s="287" t="s">
        <v>352</v>
      </c>
      <c r="C40" s="357" t="s">
        <v>33</v>
      </c>
      <c r="D40" s="360" t="s">
        <v>894</v>
      </c>
      <c r="E40" s="357" t="s">
        <v>10</v>
      </c>
      <c r="F40" s="250">
        <v>848.4000000000001</v>
      </c>
      <c r="G40" s="176"/>
      <c r="H40" s="176"/>
      <c r="I40" s="367"/>
      <c r="J40" s="361"/>
      <c r="K40" s="333"/>
      <c r="L40" s="23"/>
      <c r="M40" s="23"/>
      <c r="N40" s="24"/>
      <c r="O40" s="24"/>
      <c r="P40" s="24"/>
      <c r="Q40" s="24"/>
      <c r="R40" s="24"/>
      <c r="S40" s="24"/>
      <c r="T40" s="24"/>
      <c r="U40" s="24"/>
      <c r="V40" s="262"/>
      <c r="W40" s="262"/>
    </row>
    <row r="41" spans="2:23" s="52" customFormat="1" ht="96.6">
      <c r="B41" s="287" t="s">
        <v>353</v>
      </c>
      <c r="C41" s="357" t="s">
        <v>34</v>
      </c>
      <c r="D41" s="360" t="s">
        <v>895</v>
      </c>
      <c r="E41" s="357" t="s">
        <v>10</v>
      </c>
      <c r="F41" s="250">
        <v>40</v>
      </c>
      <c r="G41" s="176"/>
      <c r="H41" s="176"/>
      <c r="I41" s="367"/>
      <c r="J41" s="361"/>
      <c r="K41" s="333"/>
      <c r="L41" s="23"/>
      <c r="M41" s="23"/>
      <c r="N41" s="24"/>
      <c r="O41" s="24"/>
      <c r="P41" s="24"/>
      <c r="Q41" s="24"/>
      <c r="R41" s="24"/>
      <c r="S41" s="24"/>
      <c r="T41" s="24"/>
      <c r="U41" s="24"/>
      <c r="V41" s="262"/>
      <c r="W41" s="262"/>
    </row>
    <row r="42" spans="2:23" s="52" customFormat="1" ht="110.4">
      <c r="B42" s="287" t="s">
        <v>354</v>
      </c>
      <c r="C42" s="357" t="s">
        <v>35</v>
      </c>
      <c r="D42" s="360" t="s">
        <v>896</v>
      </c>
      <c r="E42" s="357" t="s">
        <v>36</v>
      </c>
      <c r="F42" s="250">
        <v>24</v>
      </c>
      <c r="G42" s="176"/>
      <c r="H42" s="176"/>
      <c r="I42" s="367"/>
      <c r="J42" s="361"/>
      <c r="K42" s="333"/>
      <c r="L42" s="23"/>
      <c r="M42" s="23"/>
      <c r="N42" s="24"/>
      <c r="O42" s="24"/>
      <c r="P42" s="24"/>
      <c r="Q42" s="24"/>
      <c r="R42" s="24"/>
      <c r="S42" s="24"/>
      <c r="T42" s="24"/>
      <c r="U42" s="24"/>
      <c r="V42" s="262"/>
      <c r="W42" s="262"/>
    </row>
    <row r="43" spans="2:23" s="52" customFormat="1" ht="110.4">
      <c r="B43" s="287" t="s">
        <v>355</v>
      </c>
      <c r="C43" s="357" t="s">
        <v>37</v>
      </c>
      <c r="D43" s="360" t="s">
        <v>897</v>
      </c>
      <c r="E43" s="357" t="s">
        <v>36</v>
      </c>
      <c r="F43" s="250">
        <v>24</v>
      </c>
      <c r="G43" s="176"/>
      <c r="H43" s="176"/>
      <c r="I43" s="367"/>
      <c r="J43" s="361"/>
      <c r="K43" s="333"/>
      <c r="L43" s="23"/>
      <c r="M43" s="23"/>
      <c r="N43" s="24"/>
      <c r="O43" s="24"/>
      <c r="P43" s="24"/>
      <c r="Q43" s="24"/>
      <c r="R43" s="24"/>
      <c r="S43" s="24"/>
      <c r="T43" s="24"/>
      <c r="U43" s="24"/>
      <c r="V43" s="262"/>
      <c r="W43" s="262"/>
    </row>
    <row r="44" spans="2:23" s="52" customFormat="1" ht="41.4">
      <c r="B44" s="287" t="s">
        <v>356</v>
      </c>
      <c r="C44" s="357" t="s">
        <v>50</v>
      </c>
      <c r="D44" s="360" t="s">
        <v>908</v>
      </c>
      <c r="E44" s="357" t="s">
        <v>51</v>
      </c>
      <c r="F44" s="250">
        <v>140</v>
      </c>
      <c r="G44" s="176"/>
      <c r="H44" s="176"/>
      <c r="I44" s="367"/>
      <c r="J44" s="361"/>
      <c r="K44" s="333"/>
      <c r="L44" s="23"/>
      <c r="M44" s="23"/>
      <c r="N44" s="24"/>
      <c r="O44" s="24"/>
      <c r="P44" s="24"/>
      <c r="Q44" s="24"/>
      <c r="R44" s="24"/>
      <c r="S44" s="24"/>
      <c r="T44" s="24"/>
      <c r="U44" s="24"/>
      <c r="V44" s="262"/>
      <c r="W44" s="262"/>
    </row>
    <row r="45" spans="2:23" s="52" customFormat="1" ht="27.6">
      <c r="B45" s="287" t="s">
        <v>357</v>
      </c>
      <c r="C45" s="357" t="s">
        <v>52</v>
      </c>
      <c r="D45" s="360" t="s">
        <v>909</v>
      </c>
      <c r="E45" s="357" t="s">
        <v>5</v>
      </c>
      <c r="F45" s="250">
        <v>4</v>
      </c>
      <c r="G45" s="176"/>
      <c r="H45" s="176"/>
      <c r="I45" s="367"/>
      <c r="J45" s="361"/>
      <c r="K45" s="333"/>
      <c r="L45" s="23"/>
      <c r="M45" s="23"/>
      <c r="N45" s="24"/>
      <c r="O45" s="24"/>
      <c r="P45" s="24"/>
      <c r="Q45" s="24"/>
      <c r="R45" s="24"/>
      <c r="S45" s="24"/>
      <c r="T45" s="24"/>
      <c r="U45" s="24"/>
      <c r="V45" s="262"/>
      <c r="W45" s="262"/>
    </row>
    <row r="46" spans="2:23" s="52" customFormat="1" ht="55.2">
      <c r="B46" s="287" t="s">
        <v>358</v>
      </c>
      <c r="C46" s="357" t="s">
        <v>38</v>
      </c>
      <c r="D46" s="360" t="s">
        <v>898</v>
      </c>
      <c r="E46" s="357" t="s">
        <v>5</v>
      </c>
      <c r="F46" s="250">
        <v>1</v>
      </c>
      <c r="G46" s="176"/>
      <c r="H46" s="176"/>
      <c r="I46" s="367"/>
      <c r="J46" s="361"/>
      <c r="K46" s="333"/>
      <c r="L46" s="23"/>
      <c r="M46" s="23"/>
      <c r="N46" s="24"/>
      <c r="O46" s="24"/>
      <c r="P46" s="24"/>
      <c r="Q46" s="24"/>
      <c r="R46" s="24"/>
      <c r="S46" s="24"/>
      <c r="T46" s="24"/>
      <c r="U46" s="24"/>
      <c r="V46" s="262"/>
      <c r="W46" s="262"/>
    </row>
    <row r="47" spans="2:23" s="52" customFormat="1" ht="55.2">
      <c r="B47" s="287" t="s">
        <v>395</v>
      </c>
      <c r="C47" s="357" t="s">
        <v>39</v>
      </c>
      <c r="D47" s="360" t="s">
        <v>899</v>
      </c>
      <c r="E47" s="357" t="s">
        <v>5</v>
      </c>
      <c r="F47" s="250">
        <v>1</v>
      </c>
      <c r="G47" s="176"/>
      <c r="H47" s="176"/>
      <c r="I47" s="367"/>
      <c r="J47" s="361"/>
      <c r="K47" s="333"/>
      <c r="L47" s="23"/>
      <c r="M47" s="23"/>
      <c r="N47" s="24"/>
      <c r="O47" s="24"/>
      <c r="P47" s="24"/>
      <c r="Q47" s="24"/>
      <c r="R47" s="24"/>
      <c r="S47" s="24"/>
      <c r="T47" s="24"/>
      <c r="U47" s="24"/>
      <c r="V47" s="262"/>
      <c r="W47" s="262"/>
    </row>
    <row r="48" spans="2:23" s="52" customFormat="1" ht="48.75" customHeight="1">
      <c r="B48" s="287" t="s">
        <v>396</v>
      </c>
      <c r="C48" s="357" t="s">
        <v>40</v>
      </c>
      <c r="D48" s="360" t="s">
        <v>900</v>
      </c>
      <c r="E48" s="357" t="s">
        <v>10</v>
      </c>
      <c r="F48" s="250">
        <v>16.5</v>
      </c>
      <c r="G48" s="176"/>
      <c r="H48" s="176"/>
      <c r="I48" s="367"/>
      <c r="J48" s="361"/>
      <c r="K48" s="333"/>
      <c r="L48" s="23"/>
      <c r="M48" s="23"/>
      <c r="N48" s="24"/>
      <c r="O48" s="24"/>
      <c r="P48" s="24"/>
      <c r="Q48" s="24"/>
      <c r="R48" s="24"/>
      <c r="S48" s="24"/>
      <c r="T48" s="24"/>
      <c r="U48" s="24"/>
      <c r="V48" s="262"/>
      <c r="W48" s="262"/>
    </row>
    <row r="49" spans="2:23" s="52" customFormat="1" ht="69">
      <c r="B49" s="287" t="s">
        <v>397</v>
      </c>
      <c r="C49" s="357" t="s">
        <v>41</v>
      </c>
      <c r="D49" s="360" t="s">
        <v>901</v>
      </c>
      <c r="E49" s="357" t="s">
        <v>5</v>
      </c>
      <c r="F49" s="250">
        <v>12</v>
      </c>
      <c r="G49" s="176"/>
      <c r="H49" s="176"/>
      <c r="I49" s="367"/>
      <c r="J49" s="361"/>
      <c r="K49" s="333"/>
      <c r="L49" s="23"/>
      <c r="M49" s="23"/>
      <c r="N49" s="24"/>
      <c r="O49" s="24"/>
      <c r="P49" s="24"/>
      <c r="Q49" s="24"/>
      <c r="R49" s="24"/>
      <c r="S49" s="24"/>
      <c r="T49" s="24"/>
      <c r="U49" s="24"/>
      <c r="V49" s="262"/>
      <c r="W49" s="262"/>
    </row>
    <row r="50" spans="2:23" s="52" customFormat="1" ht="16.8">
      <c r="B50" s="287"/>
      <c r="C50" s="357"/>
      <c r="D50" s="360"/>
      <c r="E50" s="357"/>
      <c r="F50" s="250"/>
      <c r="G50" s="176"/>
      <c r="H50" s="176"/>
      <c r="I50" s="367"/>
      <c r="J50" s="361"/>
      <c r="K50" s="333"/>
      <c r="L50" s="23"/>
      <c r="M50" s="23"/>
      <c r="N50" s="24"/>
      <c r="O50" s="24"/>
      <c r="P50" s="24"/>
      <c r="Q50" s="24"/>
      <c r="R50" s="24"/>
      <c r="S50" s="24"/>
      <c r="T50" s="24"/>
      <c r="U50" s="24"/>
      <c r="V50" s="262"/>
      <c r="W50" s="262"/>
    </row>
    <row r="51" spans="2:23" s="53" customFormat="1" ht="16.8" collapsed="1">
      <c r="B51" s="286"/>
      <c r="C51" s="30"/>
      <c r="D51" s="31"/>
      <c r="E51" s="32"/>
      <c r="F51" s="249"/>
      <c r="G51" s="249"/>
      <c r="H51" s="378" t="s">
        <v>1218</v>
      </c>
      <c r="I51" s="290"/>
      <c r="J51" s="361"/>
      <c r="K51" s="333"/>
      <c r="L51" s="23"/>
      <c r="M51" s="23"/>
      <c r="N51" s="263"/>
      <c r="O51" s="263"/>
      <c r="P51" s="263"/>
      <c r="Q51" s="263"/>
      <c r="R51" s="263"/>
      <c r="S51" s="263"/>
      <c r="T51" s="263"/>
      <c r="U51" s="263"/>
      <c r="V51" s="262"/>
      <c r="W51" s="262"/>
    </row>
    <row r="52" spans="2:23" s="52" customFormat="1" ht="16.8">
      <c r="B52" s="287"/>
      <c r="C52" s="34"/>
      <c r="D52" s="360"/>
      <c r="E52" s="357"/>
      <c r="F52" s="251"/>
      <c r="G52" s="251"/>
      <c r="H52" s="176"/>
      <c r="I52" s="367"/>
      <c r="J52" s="361"/>
      <c r="K52" s="333"/>
      <c r="L52" s="264"/>
      <c r="M52" s="264"/>
      <c r="N52" s="264"/>
      <c r="O52" s="264"/>
      <c r="P52" s="264"/>
      <c r="Q52" s="264"/>
      <c r="R52" s="264"/>
      <c r="S52" s="264"/>
      <c r="T52" s="264"/>
      <c r="U52" s="264"/>
      <c r="V52" s="264"/>
      <c r="W52" s="264"/>
    </row>
    <row r="53" spans="2:23" s="51" customFormat="1" ht="16.8">
      <c r="B53" s="286" t="s">
        <v>408</v>
      </c>
      <c r="C53" s="32"/>
      <c r="D53" s="297" t="s">
        <v>376</v>
      </c>
      <c r="E53" s="32"/>
      <c r="F53" s="249"/>
      <c r="G53" s="249"/>
      <c r="H53" s="378"/>
      <c r="I53" s="290"/>
      <c r="J53" s="361"/>
      <c r="K53" s="333"/>
      <c r="L53" s="265"/>
      <c r="M53" s="265"/>
      <c r="N53" s="265"/>
      <c r="O53" s="265"/>
      <c r="P53" s="265"/>
      <c r="Q53" s="265"/>
      <c r="R53" s="265"/>
      <c r="S53" s="265"/>
      <c r="T53" s="265"/>
      <c r="U53" s="265"/>
      <c r="V53" s="265"/>
      <c r="W53" s="265"/>
    </row>
    <row r="54" spans="2:23" s="52" customFormat="1" ht="55.2">
      <c r="B54" s="287" t="s">
        <v>359</v>
      </c>
      <c r="C54" s="357" t="s">
        <v>43</v>
      </c>
      <c r="D54" s="360" t="s">
        <v>902</v>
      </c>
      <c r="E54" s="357" t="s">
        <v>8</v>
      </c>
      <c r="F54" s="250">
        <v>1555.23</v>
      </c>
      <c r="G54" s="176"/>
      <c r="H54" s="176"/>
      <c r="I54" s="367"/>
      <c r="J54" s="361"/>
      <c r="K54" s="333"/>
      <c r="L54" s="23"/>
      <c r="M54" s="23"/>
      <c r="N54" s="24"/>
      <c r="O54" s="24"/>
      <c r="P54" s="24"/>
      <c r="Q54" s="24"/>
      <c r="R54" s="24"/>
      <c r="S54" s="24"/>
      <c r="T54" s="24"/>
      <c r="U54" s="24"/>
      <c r="V54" s="262"/>
      <c r="W54" s="262"/>
    </row>
    <row r="55" spans="2:23" s="52" customFormat="1" ht="55.2">
      <c r="B55" s="287" t="s">
        <v>522</v>
      </c>
      <c r="C55" s="357" t="s">
        <v>44</v>
      </c>
      <c r="D55" s="360" t="s">
        <v>903</v>
      </c>
      <c r="E55" s="357" t="s">
        <v>8</v>
      </c>
      <c r="F55" s="250">
        <v>192</v>
      </c>
      <c r="G55" s="176"/>
      <c r="H55" s="176"/>
      <c r="I55" s="367"/>
      <c r="J55" s="361"/>
      <c r="K55" s="333"/>
      <c r="L55" s="23"/>
      <c r="M55" s="23"/>
      <c r="N55" s="24"/>
      <c r="O55" s="24"/>
      <c r="P55" s="24"/>
      <c r="Q55" s="24"/>
      <c r="R55" s="24"/>
      <c r="S55" s="24"/>
      <c r="T55" s="24"/>
      <c r="U55" s="24"/>
      <c r="V55" s="262"/>
      <c r="W55" s="262"/>
    </row>
    <row r="56" spans="2:23" s="52" customFormat="1" ht="53.25" customHeight="1">
      <c r="B56" s="287" t="s">
        <v>735</v>
      </c>
      <c r="C56" s="357" t="s">
        <v>46</v>
      </c>
      <c r="D56" s="360" t="s">
        <v>905</v>
      </c>
      <c r="E56" s="357" t="s">
        <v>8</v>
      </c>
      <c r="F56" s="250">
        <v>197.88</v>
      </c>
      <c r="G56" s="176"/>
      <c r="H56" s="176"/>
      <c r="I56" s="367"/>
      <c r="J56" s="361"/>
      <c r="K56" s="333"/>
      <c r="L56" s="23"/>
      <c r="M56" s="23"/>
      <c r="N56" s="24"/>
      <c r="O56" s="24"/>
      <c r="P56" s="24"/>
      <c r="Q56" s="24"/>
      <c r="R56" s="24"/>
      <c r="S56" s="24"/>
      <c r="T56" s="24"/>
      <c r="U56" s="24"/>
      <c r="V56" s="262"/>
      <c r="W56" s="262"/>
    </row>
    <row r="57" spans="2:23" s="52" customFormat="1" ht="48.75" customHeight="1">
      <c r="B57" s="287" t="s">
        <v>781</v>
      </c>
      <c r="C57" s="357" t="s">
        <v>47</v>
      </c>
      <c r="D57" s="360" t="s">
        <v>906</v>
      </c>
      <c r="E57" s="357" t="s">
        <v>8</v>
      </c>
      <c r="F57" s="250">
        <v>6540</v>
      </c>
      <c r="G57" s="176"/>
      <c r="H57" s="176"/>
      <c r="I57" s="367"/>
      <c r="J57" s="361"/>
      <c r="K57" s="333"/>
      <c r="L57" s="23"/>
      <c r="M57" s="23"/>
      <c r="N57" s="24"/>
      <c r="O57" s="24"/>
      <c r="P57" s="24"/>
      <c r="Q57" s="24"/>
      <c r="R57" s="24"/>
      <c r="S57" s="24"/>
      <c r="T57" s="24"/>
      <c r="U57" s="24"/>
      <c r="V57" s="262"/>
      <c r="W57" s="262"/>
    </row>
    <row r="58" spans="2:23" s="52" customFormat="1" ht="99.75" customHeight="1">
      <c r="B58" s="287" t="s">
        <v>782</v>
      </c>
      <c r="C58" s="357" t="s">
        <v>45</v>
      </c>
      <c r="D58" s="360" t="s">
        <v>904</v>
      </c>
      <c r="E58" s="357" t="s">
        <v>8</v>
      </c>
      <c r="F58" s="250">
        <v>6540</v>
      </c>
      <c r="G58" s="176"/>
      <c r="H58" s="176"/>
      <c r="I58" s="367"/>
      <c r="J58" s="361"/>
      <c r="K58" s="333"/>
      <c r="L58" s="23"/>
      <c r="M58" s="23"/>
      <c r="N58" s="24"/>
      <c r="O58" s="24"/>
      <c r="P58" s="24"/>
      <c r="Q58" s="24"/>
      <c r="R58" s="24"/>
      <c r="S58" s="24"/>
      <c r="T58" s="24"/>
      <c r="U58" s="24"/>
      <c r="V58" s="262"/>
      <c r="W58" s="262"/>
    </row>
    <row r="59" spans="2:23" s="52" customFormat="1" ht="30.75" customHeight="1">
      <c r="B59" s="287" t="s">
        <v>783</v>
      </c>
      <c r="C59" s="357" t="s">
        <v>322</v>
      </c>
      <c r="D59" s="360" t="s">
        <v>1181</v>
      </c>
      <c r="E59" s="357" t="s">
        <v>8</v>
      </c>
      <c r="F59" s="250">
        <v>6540</v>
      </c>
      <c r="G59" s="176"/>
      <c r="H59" s="176"/>
      <c r="I59" s="367"/>
      <c r="J59" s="361"/>
      <c r="K59" s="333"/>
      <c r="L59" s="23"/>
      <c r="M59" s="23"/>
      <c r="N59" s="24"/>
      <c r="O59" s="24"/>
      <c r="P59" s="24"/>
      <c r="Q59" s="24"/>
      <c r="R59" s="24"/>
      <c r="S59" s="24"/>
      <c r="T59" s="24"/>
      <c r="U59" s="24"/>
      <c r="V59" s="262"/>
      <c r="W59" s="262"/>
    </row>
    <row r="60" spans="2:23" s="52" customFormat="1" ht="16.8">
      <c r="B60" s="287"/>
      <c r="C60" s="357"/>
      <c r="D60" s="360"/>
      <c r="E60" s="357"/>
      <c r="F60" s="250"/>
      <c r="G60" s="176"/>
      <c r="H60" s="176"/>
      <c r="I60" s="367"/>
      <c r="J60" s="361"/>
      <c r="K60" s="333"/>
      <c r="L60" s="23"/>
      <c r="M60" s="23"/>
      <c r="N60" s="24"/>
      <c r="O60" s="24"/>
      <c r="P60" s="24"/>
      <c r="Q60" s="24"/>
      <c r="R60" s="24"/>
      <c r="S60" s="24"/>
      <c r="T60" s="24"/>
      <c r="U60" s="24"/>
      <c r="V60" s="262"/>
      <c r="W60" s="262"/>
    </row>
    <row r="61" spans="2:23" s="53" customFormat="1" ht="16.8">
      <c r="B61" s="286"/>
      <c r="C61" s="30"/>
      <c r="D61" s="31"/>
      <c r="E61" s="32"/>
      <c r="F61" s="249"/>
      <c r="G61" s="249"/>
      <c r="H61" s="378" t="s">
        <v>1218</v>
      </c>
      <c r="I61" s="290"/>
      <c r="J61" s="361"/>
      <c r="K61" s="333"/>
      <c r="L61" s="261"/>
      <c r="M61" s="261"/>
      <c r="N61" s="263"/>
      <c r="O61" s="263"/>
      <c r="P61" s="263"/>
      <c r="Q61" s="263"/>
      <c r="R61" s="263"/>
      <c r="S61" s="263"/>
      <c r="T61" s="263"/>
      <c r="U61" s="263"/>
      <c r="V61" s="262"/>
      <c r="W61" s="262"/>
    </row>
    <row r="62" spans="2:23" s="52" customFormat="1" ht="16.8">
      <c r="B62" s="287"/>
      <c r="C62" s="357"/>
      <c r="D62" s="360"/>
      <c r="E62" s="357"/>
      <c r="F62" s="251"/>
      <c r="G62" s="251"/>
      <c r="H62" s="176"/>
      <c r="I62" s="367"/>
      <c r="J62" s="361"/>
      <c r="K62" s="333"/>
      <c r="L62" s="264"/>
      <c r="M62" s="264"/>
      <c r="N62" s="264"/>
      <c r="O62" s="264"/>
      <c r="P62" s="264"/>
      <c r="Q62" s="264"/>
      <c r="R62" s="264"/>
      <c r="S62" s="264"/>
      <c r="T62" s="264"/>
      <c r="U62" s="264"/>
      <c r="V62" s="264"/>
      <c r="W62" s="264"/>
    </row>
    <row r="63" spans="2:23" s="51" customFormat="1" ht="16.8">
      <c r="B63" s="286" t="s">
        <v>409</v>
      </c>
      <c r="C63" s="32"/>
      <c r="D63" s="297" t="s">
        <v>360</v>
      </c>
      <c r="E63" s="32"/>
      <c r="F63" s="249"/>
      <c r="G63" s="249"/>
      <c r="H63" s="175"/>
      <c r="I63" s="290"/>
      <c r="J63" s="361"/>
      <c r="K63" s="333"/>
      <c r="L63" s="265"/>
      <c r="M63" s="265"/>
      <c r="N63" s="265"/>
      <c r="O63" s="265"/>
      <c r="P63" s="265"/>
      <c r="Q63" s="265"/>
      <c r="R63" s="265"/>
      <c r="S63" s="265"/>
      <c r="T63" s="265"/>
      <c r="U63" s="265"/>
      <c r="V63" s="265"/>
      <c r="W63" s="265"/>
    </row>
    <row r="64" spans="2:23" s="52" customFormat="1" ht="41.4">
      <c r="B64" s="287" t="s">
        <v>361</v>
      </c>
      <c r="C64" s="357" t="s">
        <v>1207</v>
      </c>
      <c r="D64" s="360" t="s">
        <v>1187</v>
      </c>
      <c r="E64" s="357" t="s">
        <v>8</v>
      </c>
      <c r="F64" s="250">
        <v>4179.76</v>
      </c>
      <c r="G64" s="176"/>
      <c r="H64" s="176"/>
      <c r="I64" s="367"/>
      <c r="J64" s="361"/>
      <c r="K64" s="333"/>
      <c r="L64" s="23"/>
      <c r="M64" s="23"/>
      <c r="N64" s="24"/>
      <c r="O64" s="24"/>
      <c r="P64" s="24"/>
      <c r="Q64" s="24"/>
      <c r="R64" s="24"/>
      <c r="S64" s="24"/>
      <c r="T64" s="24"/>
      <c r="U64" s="24"/>
      <c r="V64" s="262"/>
      <c r="W64" s="262"/>
    </row>
    <row r="65" spans="2:23" s="52" customFormat="1" ht="55.2" collapsed="1">
      <c r="B65" s="287" t="s">
        <v>485</v>
      </c>
      <c r="C65" s="357" t="s">
        <v>53</v>
      </c>
      <c r="D65" s="360" t="s">
        <v>910</v>
      </c>
      <c r="E65" s="357" t="s">
        <v>54</v>
      </c>
      <c r="F65" s="250">
        <v>8750</v>
      </c>
      <c r="G65" s="176"/>
      <c r="H65" s="176"/>
      <c r="I65" s="367"/>
      <c r="J65" s="361"/>
      <c r="K65" s="333"/>
      <c r="L65" s="23"/>
      <c r="M65" s="23"/>
      <c r="N65" s="24"/>
      <c r="O65" s="24"/>
      <c r="P65" s="24"/>
      <c r="Q65" s="24"/>
      <c r="R65" s="24"/>
      <c r="S65" s="24"/>
      <c r="T65" s="24"/>
      <c r="U65" s="24"/>
      <c r="V65" s="262"/>
      <c r="W65" s="262"/>
    </row>
    <row r="66" spans="2:23" s="52" customFormat="1" ht="93" customHeight="1">
      <c r="B66" s="287" t="s">
        <v>486</v>
      </c>
      <c r="C66" s="357" t="s">
        <v>49</v>
      </c>
      <c r="D66" s="360" t="s">
        <v>907</v>
      </c>
      <c r="E66" s="357" t="s">
        <v>48</v>
      </c>
      <c r="F66" s="250">
        <v>266832</v>
      </c>
      <c r="G66" s="176"/>
      <c r="H66" s="176"/>
      <c r="I66" s="367"/>
      <c r="J66" s="361"/>
      <c r="K66" s="333"/>
      <c r="L66" s="23"/>
      <c r="M66" s="23"/>
      <c r="N66" s="24"/>
      <c r="O66" s="24"/>
      <c r="P66" s="24"/>
      <c r="Q66" s="24"/>
      <c r="R66" s="24"/>
      <c r="S66" s="24"/>
      <c r="T66" s="24"/>
      <c r="U66" s="24"/>
      <c r="V66" s="262"/>
      <c r="W66" s="262"/>
    </row>
    <row r="67" spans="2:23" s="52" customFormat="1" ht="55.2" collapsed="1">
      <c r="B67" s="287" t="s">
        <v>487</v>
      </c>
      <c r="C67" s="357" t="s">
        <v>55</v>
      </c>
      <c r="D67" s="360" t="s">
        <v>911</v>
      </c>
      <c r="E67" s="357" t="s">
        <v>10</v>
      </c>
      <c r="F67" s="250">
        <v>378</v>
      </c>
      <c r="G67" s="176"/>
      <c r="H67" s="176"/>
      <c r="I67" s="367"/>
      <c r="J67" s="361"/>
      <c r="K67" s="333"/>
      <c r="L67" s="23"/>
      <c r="M67" s="23"/>
      <c r="N67" s="24"/>
      <c r="O67" s="24"/>
      <c r="P67" s="24"/>
      <c r="Q67" s="24"/>
      <c r="R67" s="24"/>
      <c r="S67" s="24"/>
      <c r="T67" s="24"/>
      <c r="U67" s="24"/>
      <c r="V67" s="262"/>
      <c r="W67" s="262"/>
    </row>
    <row r="68" spans="2:23" s="52" customFormat="1" ht="69">
      <c r="B68" s="287" t="s">
        <v>488</v>
      </c>
      <c r="C68" s="357" t="s">
        <v>1188</v>
      </c>
      <c r="D68" s="360" t="s">
        <v>784</v>
      </c>
      <c r="E68" s="357" t="s">
        <v>9</v>
      </c>
      <c r="F68" s="250">
        <v>11118</v>
      </c>
      <c r="G68" s="176"/>
      <c r="H68" s="176"/>
      <c r="I68" s="367"/>
      <c r="J68" s="361"/>
      <c r="K68" s="333"/>
      <c r="L68" s="23"/>
      <c r="M68" s="23"/>
      <c r="N68" s="24"/>
      <c r="O68" s="24"/>
      <c r="P68" s="24"/>
      <c r="Q68" s="24"/>
      <c r="R68" s="24"/>
      <c r="S68" s="24"/>
      <c r="T68" s="24"/>
      <c r="U68" s="24"/>
      <c r="V68" s="262"/>
      <c r="W68" s="262"/>
    </row>
    <row r="69" spans="2:23" s="52" customFormat="1" ht="16.8">
      <c r="B69" s="287"/>
      <c r="C69" s="357"/>
      <c r="D69" s="360"/>
      <c r="E69" s="357"/>
      <c r="F69" s="250"/>
      <c r="G69" s="176"/>
      <c r="H69" s="176"/>
      <c r="I69" s="367"/>
      <c r="J69" s="361"/>
      <c r="K69" s="333"/>
      <c r="L69" s="23"/>
      <c r="M69" s="23"/>
      <c r="N69" s="24"/>
      <c r="O69" s="24"/>
      <c r="P69" s="24"/>
      <c r="Q69" s="24"/>
      <c r="R69" s="24"/>
      <c r="S69" s="24"/>
      <c r="T69" s="24"/>
      <c r="U69" s="24"/>
      <c r="V69" s="262"/>
      <c r="W69" s="262"/>
    </row>
    <row r="70" spans="2:23" s="53" customFormat="1" ht="16.8" collapsed="1">
      <c r="B70" s="286"/>
      <c r="C70" s="30"/>
      <c r="D70" s="31"/>
      <c r="E70" s="32"/>
      <c r="F70" s="249"/>
      <c r="G70" s="249"/>
      <c r="H70" s="378" t="s">
        <v>1218</v>
      </c>
      <c r="I70" s="290"/>
      <c r="J70" s="361"/>
      <c r="K70" s="333"/>
      <c r="L70" s="261"/>
      <c r="M70" s="261"/>
      <c r="N70" s="263"/>
      <c r="O70" s="263"/>
      <c r="P70" s="263"/>
      <c r="Q70" s="263"/>
      <c r="R70" s="263"/>
      <c r="S70" s="263"/>
      <c r="T70" s="263"/>
      <c r="U70" s="263"/>
      <c r="V70" s="262"/>
      <c r="W70" s="262"/>
    </row>
    <row r="71" spans="2:23" s="52" customFormat="1" ht="8.25" customHeight="1">
      <c r="B71" s="287"/>
      <c r="C71" s="357"/>
      <c r="D71" s="360"/>
      <c r="E71" s="357"/>
      <c r="F71" s="251"/>
      <c r="G71" s="251"/>
      <c r="H71" s="176"/>
      <c r="I71" s="367"/>
      <c r="J71" s="361"/>
      <c r="K71" s="333"/>
      <c r="L71" s="264"/>
      <c r="M71" s="264"/>
      <c r="N71" s="264"/>
      <c r="O71" s="264"/>
      <c r="P71" s="264"/>
      <c r="Q71" s="264"/>
      <c r="R71" s="264"/>
      <c r="S71" s="264"/>
      <c r="T71" s="264"/>
      <c r="U71" s="264"/>
      <c r="V71" s="262"/>
      <c r="W71" s="262"/>
    </row>
    <row r="72" spans="2:23" s="53" customFormat="1" ht="16.8">
      <c r="B72" s="286" t="s">
        <v>410</v>
      </c>
      <c r="C72" s="32"/>
      <c r="D72" s="297" t="s">
        <v>364</v>
      </c>
      <c r="E72" s="32"/>
      <c r="F72" s="249"/>
      <c r="G72" s="249"/>
      <c r="H72" s="175"/>
      <c r="I72" s="290"/>
      <c r="J72" s="361"/>
      <c r="K72" s="333"/>
      <c r="L72" s="261"/>
      <c r="M72" s="261"/>
      <c r="N72" s="261"/>
      <c r="O72" s="261"/>
      <c r="P72" s="261"/>
      <c r="Q72" s="261"/>
      <c r="R72" s="261"/>
      <c r="S72" s="261"/>
      <c r="T72" s="261"/>
      <c r="U72" s="261"/>
      <c r="V72" s="266"/>
      <c r="W72" s="266"/>
    </row>
    <row r="73" spans="2:23" s="52" customFormat="1" ht="55.2">
      <c r="B73" s="287" t="s">
        <v>363</v>
      </c>
      <c r="C73" s="358" t="s">
        <v>63</v>
      </c>
      <c r="D73" s="360" t="s">
        <v>916</v>
      </c>
      <c r="E73" s="358" t="s">
        <v>42</v>
      </c>
      <c r="F73" s="250">
        <v>231.14</v>
      </c>
      <c r="G73" s="176"/>
      <c r="H73" s="176"/>
      <c r="I73" s="367"/>
      <c r="J73" s="361"/>
      <c r="K73" s="333"/>
      <c r="L73" s="23"/>
      <c r="M73" s="23"/>
      <c r="N73" s="24"/>
      <c r="O73" s="24"/>
      <c r="P73" s="24"/>
      <c r="Q73" s="24"/>
      <c r="R73" s="24"/>
      <c r="S73" s="24"/>
      <c r="T73" s="24"/>
      <c r="U73" s="24"/>
      <c r="V73" s="262"/>
      <c r="W73" s="262"/>
    </row>
    <row r="74" spans="2:23" s="52" customFormat="1" ht="96.6">
      <c r="B74" s="287" t="s">
        <v>400</v>
      </c>
      <c r="C74" s="358" t="s">
        <v>62</v>
      </c>
      <c r="D74" s="360" t="s">
        <v>915</v>
      </c>
      <c r="E74" s="358" t="s">
        <v>42</v>
      </c>
      <c r="F74" s="250">
        <v>1890</v>
      </c>
      <c r="G74" s="176"/>
      <c r="H74" s="176"/>
      <c r="I74" s="367"/>
      <c r="J74" s="361"/>
      <c r="K74" s="333"/>
      <c r="L74" s="23"/>
      <c r="M74" s="23"/>
      <c r="N74" s="24"/>
      <c r="O74" s="24"/>
      <c r="P74" s="24"/>
      <c r="Q74" s="24"/>
      <c r="R74" s="24"/>
      <c r="S74" s="24"/>
      <c r="T74" s="24"/>
      <c r="U74" s="24"/>
      <c r="V74" s="262"/>
      <c r="W74" s="262"/>
    </row>
    <row r="75" spans="2:23" s="52" customFormat="1" ht="41.4">
      <c r="B75" s="287" t="s">
        <v>402</v>
      </c>
      <c r="C75" s="358" t="s">
        <v>64</v>
      </c>
      <c r="D75" s="360" t="s">
        <v>917</v>
      </c>
      <c r="E75" s="358" t="s">
        <v>10</v>
      </c>
      <c r="F75" s="250">
        <v>1008</v>
      </c>
      <c r="G75" s="176"/>
      <c r="H75" s="176"/>
      <c r="I75" s="367"/>
      <c r="J75" s="361"/>
      <c r="K75" s="333"/>
      <c r="L75" s="23"/>
      <c r="M75" s="23"/>
      <c r="N75" s="24"/>
      <c r="O75" s="24"/>
      <c r="P75" s="24"/>
      <c r="Q75" s="24"/>
      <c r="R75" s="24"/>
      <c r="S75" s="24"/>
      <c r="T75" s="24"/>
      <c r="U75" s="24"/>
      <c r="V75" s="262"/>
      <c r="W75" s="262"/>
    </row>
    <row r="76" spans="2:23" s="52" customFormat="1" ht="27.6">
      <c r="B76" s="287" t="s">
        <v>403</v>
      </c>
      <c r="C76" s="358" t="s">
        <v>65</v>
      </c>
      <c r="D76" s="360" t="s">
        <v>918</v>
      </c>
      <c r="E76" s="358" t="s">
        <v>10</v>
      </c>
      <c r="F76" s="250">
        <v>1567.68</v>
      </c>
      <c r="G76" s="176"/>
      <c r="H76" s="176"/>
      <c r="I76" s="367"/>
      <c r="J76" s="361"/>
      <c r="K76" s="333"/>
      <c r="L76" s="23"/>
      <c r="M76" s="23"/>
      <c r="N76" s="24"/>
      <c r="O76" s="24"/>
      <c r="P76" s="24"/>
      <c r="Q76" s="24"/>
      <c r="R76" s="24"/>
      <c r="S76" s="24"/>
      <c r="T76" s="24"/>
      <c r="U76" s="24"/>
      <c r="V76" s="262"/>
      <c r="W76" s="262"/>
    </row>
    <row r="77" spans="2:23" s="52" customFormat="1" ht="27.6">
      <c r="B77" s="287" t="s">
        <v>404</v>
      </c>
      <c r="C77" s="358" t="s">
        <v>67</v>
      </c>
      <c r="D77" s="360" t="s">
        <v>920</v>
      </c>
      <c r="E77" s="358" t="s">
        <v>5</v>
      </c>
      <c r="F77" s="250">
        <v>46</v>
      </c>
      <c r="G77" s="176"/>
      <c r="H77" s="176"/>
      <c r="I77" s="367"/>
      <c r="J77" s="361"/>
      <c r="K77" s="333"/>
      <c r="L77" s="23"/>
      <c r="M77" s="23"/>
      <c r="N77" s="24"/>
      <c r="O77" s="24"/>
      <c r="P77" s="24"/>
      <c r="Q77" s="24"/>
      <c r="R77" s="24"/>
      <c r="S77" s="24"/>
      <c r="T77" s="24"/>
      <c r="U77" s="24"/>
      <c r="V77" s="262"/>
      <c r="W77" s="262"/>
    </row>
    <row r="78" spans="2:23" s="52" customFormat="1" ht="41.4">
      <c r="B78" s="287" t="s">
        <v>719</v>
      </c>
      <c r="C78" s="358" t="s">
        <v>68</v>
      </c>
      <c r="D78" s="360" t="s">
        <v>921</v>
      </c>
      <c r="E78" s="358" t="s">
        <v>572</v>
      </c>
      <c r="F78" s="250">
        <v>24</v>
      </c>
      <c r="G78" s="176"/>
      <c r="H78" s="176"/>
      <c r="I78" s="367"/>
      <c r="J78" s="361"/>
      <c r="K78" s="333"/>
      <c r="L78" s="23"/>
      <c r="M78" s="23"/>
      <c r="N78" s="24"/>
      <c r="O78" s="24"/>
      <c r="P78" s="24"/>
      <c r="Q78" s="24"/>
      <c r="R78" s="24"/>
      <c r="S78" s="24"/>
      <c r="T78" s="24"/>
      <c r="U78" s="24"/>
      <c r="V78" s="262"/>
      <c r="W78" s="262"/>
    </row>
    <row r="79" spans="2:23" s="52" customFormat="1" ht="69">
      <c r="B79" s="287" t="s">
        <v>720</v>
      </c>
      <c r="C79" s="358" t="s">
        <v>69</v>
      </c>
      <c r="D79" s="360" t="s">
        <v>922</v>
      </c>
      <c r="E79" s="358" t="s">
        <v>5</v>
      </c>
      <c r="F79" s="250">
        <v>24</v>
      </c>
      <c r="G79" s="176"/>
      <c r="H79" s="176"/>
      <c r="I79" s="367"/>
      <c r="J79" s="361"/>
      <c r="K79" s="333"/>
      <c r="L79" s="23"/>
      <c r="M79" s="23"/>
      <c r="N79" s="24"/>
      <c r="O79" s="24"/>
      <c r="P79" s="24"/>
      <c r="Q79" s="24"/>
      <c r="R79" s="24"/>
      <c r="S79" s="24"/>
      <c r="T79" s="24"/>
      <c r="U79" s="24"/>
      <c r="V79" s="262"/>
      <c r="W79" s="262"/>
    </row>
    <row r="80" spans="2:23" s="52" customFormat="1" ht="69">
      <c r="B80" s="287" t="s">
        <v>721</v>
      </c>
      <c r="C80" s="358" t="s">
        <v>70</v>
      </c>
      <c r="D80" s="360" t="s">
        <v>923</v>
      </c>
      <c r="E80" s="358" t="s">
        <v>5</v>
      </c>
      <c r="F80" s="250">
        <v>4</v>
      </c>
      <c r="G80" s="176"/>
      <c r="H80" s="176"/>
      <c r="I80" s="367"/>
      <c r="J80" s="361"/>
      <c r="K80" s="333"/>
      <c r="L80" s="23"/>
      <c r="M80" s="23"/>
      <c r="N80" s="24"/>
      <c r="O80" s="24"/>
      <c r="P80" s="24"/>
      <c r="Q80" s="24"/>
      <c r="R80" s="24"/>
      <c r="S80" s="24"/>
      <c r="T80" s="24"/>
      <c r="U80" s="24"/>
      <c r="V80" s="262"/>
      <c r="W80" s="262"/>
    </row>
    <row r="81" spans="2:23" s="52" customFormat="1" ht="84" customHeight="1">
      <c r="B81" s="287" t="s">
        <v>722</v>
      </c>
      <c r="C81" s="358" t="s">
        <v>71</v>
      </c>
      <c r="D81" s="360" t="s">
        <v>924</v>
      </c>
      <c r="E81" s="358" t="s">
        <v>5</v>
      </c>
      <c r="F81" s="250">
        <v>12</v>
      </c>
      <c r="G81" s="176"/>
      <c r="H81" s="176"/>
      <c r="I81" s="367"/>
      <c r="J81" s="361"/>
      <c r="K81" s="333"/>
      <c r="L81" s="23"/>
      <c r="M81" s="23"/>
      <c r="N81" s="24"/>
      <c r="O81" s="24"/>
      <c r="P81" s="24"/>
      <c r="Q81" s="24"/>
      <c r="R81" s="24"/>
      <c r="S81" s="24"/>
      <c r="T81" s="24"/>
      <c r="U81" s="24"/>
      <c r="V81" s="262"/>
      <c r="W81" s="262"/>
    </row>
    <row r="82" spans="2:23" s="52" customFormat="1" ht="82.8">
      <c r="B82" s="287" t="s">
        <v>723</v>
      </c>
      <c r="C82" s="358" t="s">
        <v>72</v>
      </c>
      <c r="D82" s="360" t="s">
        <v>925</v>
      </c>
      <c r="E82" s="358" t="s">
        <v>5</v>
      </c>
      <c r="F82" s="250">
        <v>6</v>
      </c>
      <c r="G82" s="176"/>
      <c r="H82" s="176"/>
      <c r="I82" s="367"/>
      <c r="J82" s="361"/>
      <c r="K82" s="333"/>
      <c r="L82" s="23"/>
      <c r="M82" s="23"/>
      <c r="N82" s="24"/>
      <c r="O82" s="24"/>
      <c r="P82" s="24"/>
      <c r="Q82" s="24"/>
      <c r="R82" s="24"/>
      <c r="S82" s="24"/>
      <c r="T82" s="24"/>
      <c r="U82" s="24"/>
      <c r="V82" s="262"/>
      <c r="W82" s="262"/>
    </row>
    <row r="83" spans="2:23" s="52" customFormat="1" ht="69">
      <c r="B83" s="287" t="s">
        <v>724</v>
      </c>
      <c r="C83" s="358" t="s">
        <v>73</v>
      </c>
      <c r="D83" s="360" t="s">
        <v>926</v>
      </c>
      <c r="E83" s="358" t="s">
        <v>5</v>
      </c>
      <c r="F83" s="250">
        <v>6</v>
      </c>
      <c r="G83" s="176"/>
      <c r="H83" s="176"/>
      <c r="I83" s="367"/>
      <c r="J83" s="361"/>
      <c r="K83" s="333"/>
      <c r="L83" s="23"/>
      <c r="M83" s="23"/>
      <c r="N83" s="24"/>
      <c r="O83" s="24"/>
      <c r="P83" s="24"/>
      <c r="Q83" s="24"/>
      <c r="R83" s="24"/>
      <c r="S83" s="24"/>
      <c r="T83" s="24"/>
      <c r="U83" s="24"/>
      <c r="V83" s="262"/>
      <c r="W83" s="262"/>
    </row>
    <row r="84" spans="2:23" s="52" customFormat="1" ht="69">
      <c r="B84" s="287" t="s">
        <v>725</v>
      </c>
      <c r="C84" s="358" t="s">
        <v>74</v>
      </c>
      <c r="D84" s="360" t="s">
        <v>927</v>
      </c>
      <c r="E84" s="358" t="s">
        <v>5</v>
      </c>
      <c r="F84" s="250">
        <v>6</v>
      </c>
      <c r="G84" s="176"/>
      <c r="H84" s="176"/>
      <c r="I84" s="367"/>
      <c r="J84" s="361"/>
      <c r="K84" s="333"/>
      <c r="L84" s="23"/>
      <c r="M84" s="23"/>
      <c r="N84" s="24"/>
      <c r="O84" s="24"/>
      <c r="P84" s="24"/>
      <c r="Q84" s="24"/>
      <c r="R84" s="24"/>
      <c r="S84" s="24"/>
      <c r="T84" s="24"/>
      <c r="U84" s="24"/>
      <c r="V84" s="262"/>
      <c r="W84" s="262"/>
    </row>
    <row r="85" spans="2:23" s="52" customFormat="1" ht="41.4">
      <c r="B85" s="287" t="s">
        <v>726</v>
      </c>
      <c r="C85" s="358" t="s">
        <v>75</v>
      </c>
      <c r="D85" s="360" t="s">
        <v>928</v>
      </c>
      <c r="E85" s="358" t="s">
        <v>5</v>
      </c>
      <c r="F85" s="276">
        <v>28</v>
      </c>
      <c r="G85" s="176"/>
      <c r="H85" s="176"/>
      <c r="I85" s="367"/>
      <c r="J85" s="361"/>
      <c r="K85" s="333"/>
      <c r="L85" s="23"/>
      <c r="M85" s="23"/>
      <c r="N85" s="24"/>
      <c r="O85" s="24"/>
      <c r="P85" s="24"/>
      <c r="Q85" s="24"/>
      <c r="R85" s="24"/>
      <c r="S85" s="24"/>
      <c r="T85" s="24"/>
      <c r="U85" s="24"/>
      <c r="V85" s="262"/>
      <c r="W85" s="262"/>
    </row>
    <row r="86" spans="2:23" s="52" customFormat="1" ht="41.4" collapsed="1">
      <c r="B86" s="287" t="s">
        <v>727</v>
      </c>
      <c r="C86" s="358" t="s">
        <v>76</v>
      </c>
      <c r="D86" s="360" t="s">
        <v>929</v>
      </c>
      <c r="E86" s="358" t="s">
        <v>5</v>
      </c>
      <c r="F86" s="276">
        <v>36</v>
      </c>
      <c r="G86" s="176"/>
      <c r="H86" s="176"/>
      <c r="I86" s="367"/>
      <c r="J86" s="361"/>
      <c r="K86" s="333"/>
      <c r="L86" s="23"/>
      <c r="M86" s="23"/>
      <c r="N86" s="24"/>
      <c r="O86" s="24"/>
      <c r="P86" s="24"/>
      <c r="Q86" s="24"/>
      <c r="R86" s="24"/>
      <c r="S86" s="24"/>
      <c r="T86" s="24"/>
      <c r="U86" s="24"/>
      <c r="V86" s="262"/>
      <c r="W86" s="262"/>
    </row>
    <row r="87" spans="2:23" s="52" customFormat="1" ht="35.25" customHeight="1">
      <c r="B87" s="287" t="s">
        <v>728</v>
      </c>
      <c r="C87" s="358" t="s">
        <v>77</v>
      </c>
      <c r="D87" s="360" t="s">
        <v>930</v>
      </c>
      <c r="E87" s="358" t="s">
        <v>5</v>
      </c>
      <c r="F87" s="250">
        <v>74</v>
      </c>
      <c r="G87" s="176"/>
      <c r="H87" s="176"/>
      <c r="I87" s="367"/>
      <c r="J87" s="361"/>
      <c r="K87" s="333"/>
      <c r="L87" s="23"/>
      <c r="M87" s="23"/>
      <c r="N87" s="24"/>
      <c r="O87" s="24"/>
      <c r="P87" s="24"/>
      <c r="Q87" s="24"/>
      <c r="R87" s="24"/>
      <c r="S87" s="24"/>
      <c r="T87" s="24"/>
      <c r="U87" s="24"/>
      <c r="V87" s="262"/>
      <c r="W87" s="262"/>
    </row>
    <row r="88" spans="2:23" s="52" customFormat="1" ht="55.2">
      <c r="B88" s="287" t="s">
        <v>729</v>
      </c>
      <c r="C88" s="358" t="s">
        <v>78</v>
      </c>
      <c r="D88" s="360" t="s">
        <v>931</v>
      </c>
      <c r="E88" s="358" t="s">
        <v>5</v>
      </c>
      <c r="F88" s="250">
        <v>3</v>
      </c>
      <c r="G88" s="176"/>
      <c r="H88" s="176"/>
      <c r="I88" s="367"/>
      <c r="J88" s="361"/>
      <c r="K88" s="333"/>
      <c r="L88" s="23"/>
      <c r="M88" s="23"/>
      <c r="N88" s="24"/>
      <c r="O88" s="24"/>
      <c r="P88" s="24"/>
      <c r="Q88" s="24"/>
      <c r="R88" s="24"/>
      <c r="S88" s="24"/>
      <c r="T88" s="24"/>
      <c r="U88" s="24"/>
      <c r="V88" s="262"/>
      <c r="W88" s="262"/>
    </row>
    <row r="89" spans="2:23" s="52" customFormat="1" ht="27.6">
      <c r="B89" s="287" t="s">
        <v>730</v>
      </c>
      <c r="C89" s="358" t="s">
        <v>57</v>
      </c>
      <c r="D89" s="360" t="s">
        <v>912</v>
      </c>
      <c r="E89" s="358" t="s">
        <v>10</v>
      </c>
      <c r="F89" s="276">
        <v>120.4</v>
      </c>
      <c r="G89" s="176"/>
      <c r="H89" s="176"/>
      <c r="I89" s="367"/>
      <c r="J89" s="361"/>
      <c r="K89" s="333"/>
      <c r="L89" s="23"/>
      <c r="M89" s="23"/>
      <c r="N89" s="24"/>
      <c r="O89" s="24"/>
      <c r="P89" s="24"/>
      <c r="Q89" s="24"/>
      <c r="R89" s="24"/>
      <c r="S89" s="24"/>
      <c r="T89" s="24"/>
      <c r="U89" s="24"/>
      <c r="V89" s="262"/>
      <c r="W89" s="262"/>
    </row>
    <row r="90" spans="2:23" s="52" customFormat="1" ht="24" customHeight="1">
      <c r="B90" s="287" t="s">
        <v>731</v>
      </c>
      <c r="C90" s="358" t="s">
        <v>58</v>
      </c>
      <c r="D90" s="360" t="s">
        <v>59</v>
      </c>
      <c r="E90" s="358" t="s">
        <v>10</v>
      </c>
      <c r="F90" s="276">
        <v>865</v>
      </c>
      <c r="G90" s="176"/>
      <c r="H90" s="176"/>
      <c r="I90" s="367"/>
      <c r="J90" s="361"/>
      <c r="K90" s="333"/>
      <c r="L90" s="23"/>
      <c r="M90" s="23"/>
      <c r="N90" s="24"/>
      <c r="O90" s="24"/>
      <c r="P90" s="24"/>
      <c r="Q90" s="24"/>
      <c r="R90" s="24"/>
      <c r="S90" s="24"/>
      <c r="T90" s="24"/>
      <c r="U90" s="24"/>
      <c r="V90" s="262"/>
      <c r="W90" s="262"/>
    </row>
    <row r="91" spans="2:23" s="52" customFormat="1" ht="27.6">
      <c r="B91" s="287" t="s">
        <v>732</v>
      </c>
      <c r="C91" s="358" t="s">
        <v>60</v>
      </c>
      <c r="D91" s="360" t="s">
        <v>913</v>
      </c>
      <c r="E91" s="358" t="s">
        <v>10</v>
      </c>
      <c r="F91" s="276">
        <v>211.98</v>
      </c>
      <c r="G91" s="176"/>
      <c r="H91" s="176"/>
      <c r="I91" s="367"/>
      <c r="J91" s="361"/>
      <c r="K91" s="333"/>
      <c r="L91" s="23"/>
      <c r="M91" s="23"/>
      <c r="N91" s="24"/>
      <c r="O91" s="24"/>
      <c r="P91" s="24"/>
      <c r="Q91" s="24"/>
      <c r="R91" s="24"/>
      <c r="S91" s="24"/>
      <c r="T91" s="24"/>
      <c r="U91" s="24"/>
      <c r="V91" s="262"/>
      <c r="W91" s="262"/>
    </row>
    <row r="92" spans="2:23" s="52" customFormat="1" ht="27.6">
      <c r="B92" s="287" t="s">
        <v>733</v>
      </c>
      <c r="C92" s="358" t="s">
        <v>61</v>
      </c>
      <c r="D92" s="360" t="s">
        <v>914</v>
      </c>
      <c r="E92" s="358" t="s">
        <v>10</v>
      </c>
      <c r="F92" s="276">
        <v>618.65</v>
      </c>
      <c r="G92" s="176"/>
      <c r="H92" s="176"/>
      <c r="I92" s="367"/>
      <c r="J92" s="361"/>
      <c r="K92" s="333"/>
      <c r="L92" s="23"/>
      <c r="M92" s="23"/>
      <c r="N92" s="24"/>
      <c r="O92" s="24"/>
      <c r="P92" s="24"/>
      <c r="Q92" s="24"/>
      <c r="R92" s="24"/>
      <c r="S92" s="24"/>
      <c r="T92" s="24"/>
      <c r="U92" s="24"/>
      <c r="V92" s="262"/>
      <c r="W92" s="262"/>
    </row>
    <row r="93" spans="2:23" s="52" customFormat="1" ht="193.2">
      <c r="B93" s="287" t="s">
        <v>734</v>
      </c>
      <c r="C93" s="358" t="s">
        <v>1192</v>
      </c>
      <c r="D93" s="360" t="s">
        <v>1191</v>
      </c>
      <c r="E93" s="358" t="s">
        <v>1199</v>
      </c>
      <c r="F93" s="250">
        <v>3</v>
      </c>
      <c r="G93" s="176"/>
      <c r="H93" s="176"/>
      <c r="I93" s="367"/>
      <c r="J93" s="361"/>
      <c r="K93" s="333"/>
      <c r="L93" s="23"/>
      <c r="M93" s="23"/>
      <c r="N93" s="24"/>
      <c r="O93" s="24"/>
      <c r="P93" s="24"/>
      <c r="Q93" s="24"/>
      <c r="R93" s="24"/>
      <c r="S93" s="24"/>
      <c r="T93" s="24"/>
      <c r="U93" s="24"/>
      <c r="V93" s="262"/>
      <c r="W93" s="262"/>
    </row>
    <row r="94" spans="2:23" s="52" customFormat="1" ht="55.2">
      <c r="B94" s="287" t="s">
        <v>785</v>
      </c>
      <c r="C94" s="358" t="s">
        <v>66</v>
      </c>
      <c r="D94" s="360" t="s">
        <v>919</v>
      </c>
      <c r="E94" s="358" t="s">
        <v>10</v>
      </c>
      <c r="F94" s="250">
        <v>46.8</v>
      </c>
      <c r="G94" s="176"/>
      <c r="H94" s="176"/>
      <c r="I94" s="367"/>
      <c r="J94" s="361"/>
      <c r="K94" s="333"/>
      <c r="L94" s="23"/>
      <c r="M94" s="23"/>
      <c r="N94" s="24"/>
      <c r="O94" s="24"/>
      <c r="P94" s="24"/>
      <c r="Q94" s="24"/>
      <c r="R94" s="24"/>
      <c r="S94" s="24"/>
      <c r="T94" s="24"/>
      <c r="U94" s="24"/>
      <c r="V94" s="262"/>
      <c r="W94" s="262"/>
    </row>
    <row r="95" spans="2:23" s="52" customFormat="1" ht="16.8">
      <c r="B95" s="287"/>
      <c r="C95" s="358"/>
      <c r="D95" s="360"/>
      <c r="E95" s="358"/>
      <c r="F95" s="250"/>
      <c r="G95" s="176"/>
      <c r="H95" s="176"/>
      <c r="I95" s="367"/>
      <c r="J95" s="361"/>
      <c r="K95" s="333"/>
      <c r="L95" s="23"/>
      <c r="M95" s="23"/>
      <c r="N95" s="24"/>
      <c r="O95" s="24"/>
      <c r="P95" s="24"/>
      <c r="Q95" s="24"/>
      <c r="R95" s="24"/>
      <c r="S95" s="24"/>
      <c r="T95" s="24"/>
      <c r="U95" s="24"/>
      <c r="V95" s="262"/>
      <c r="W95" s="262"/>
    </row>
    <row r="96" spans="2:23" s="53" customFormat="1" ht="16.8" collapsed="1">
      <c r="B96" s="286"/>
      <c r="C96" s="30"/>
      <c r="D96" s="31"/>
      <c r="E96" s="32"/>
      <c r="F96" s="249"/>
      <c r="G96" s="249"/>
      <c r="H96" s="378" t="s">
        <v>1218</v>
      </c>
      <c r="I96" s="290"/>
      <c r="J96" s="361"/>
      <c r="K96" s="333"/>
      <c r="L96" s="261"/>
      <c r="M96" s="261"/>
      <c r="N96" s="263"/>
      <c r="O96" s="263"/>
      <c r="P96" s="263"/>
      <c r="Q96" s="263"/>
      <c r="R96" s="263"/>
      <c r="S96" s="263"/>
      <c r="T96" s="263"/>
      <c r="U96" s="263"/>
      <c r="V96" s="262"/>
      <c r="W96" s="262"/>
    </row>
    <row r="97" spans="2:23" s="52" customFormat="1" ht="16.8">
      <c r="B97" s="287"/>
      <c r="C97" s="34"/>
      <c r="D97" s="360"/>
      <c r="E97" s="357"/>
      <c r="F97" s="251"/>
      <c r="G97" s="251"/>
      <c r="H97" s="176"/>
      <c r="I97" s="367"/>
      <c r="J97" s="361"/>
      <c r="K97" s="333"/>
      <c r="L97" s="264"/>
      <c r="M97" s="264"/>
      <c r="N97" s="264"/>
      <c r="O97" s="264"/>
      <c r="P97" s="264"/>
      <c r="Q97" s="264"/>
      <c r="R97" s="264"/>
      <c r="S97" s="264"/>
      <c r="T97" s="264"/>
      <c r="U97" s="264"/>
      <c r="V97" s="262"/>
      <c r="W97" s="262"/>
    </row>
    <row r="98" spans="2:23" s="53" customFormat="1" ht="16.8">
      <c r="B98" s="286" t="s">
        <v>411</v>
      </c>
      <c r="C98" s="32"/>
      <c r="D98" s="297" t="s">
        <v>377</v>
      </c>
      <c r="E98" s="32"/>
      <c r="F98" s="249"/>
      <c r="G98" s="249"/>
      <c r="H98" s="175"/>
      <c r="I98" s="290"/>
      <c r="J98" s="361"/>
      <c r="K98" s="333"/>
      <c r="L98" s="261"/>
      <c r="M98" s="261"/>
      <c r="N98" s="261"/>
      <c r="O98" s="261"/>
      <c r="P98" s="261"/>
      <c r="Q98" s="261"/>
      <c r="R98" s="261"/>
      <c r="S98" s="261"/>
      <c r="T98" s="261"/>
      <c r="U98" s="261"/>
      <c r="V98" s="266"/>
      <c r="W98" s="266"/>
    </row>
    <row r="99" spans="2:23" s="52" customFormat="1" ht="110.4">
      <c r="B99" s="287" t="s">
        <v>489</v>
      </c>
      <c r="C99" s="358" t="s">
        <v>84</v>
      </c>
      <c r="D99" s="360" t="s">
        <v>937</v>
      </c>
      <c r="E99" s="358" t="s">
        <v>5</v>
      </c>
      <c r="F99" s="250">
        <v>12</v>
      </c>
      <c r="G99" s="176"/>
      <c r="H99" s="176"/>
      <c r="I99" s="367"/>
      <c r="J99" s="361"/>
      <c r="K99" s="333"/>
      <c r="L99" s="23"/>
      <c r="M99" s="23"/>
      <c r="N99" s="24"/>
      <c r="O99" s="24"/>
      <c r="P99" s="24"/>
      <c r="Q99" s="24"/>
      <c r="R99" s="24"/>
      <c r="S99" s="24"/>
      <c r="T99" s="24"/>
      <c r="U99" s="24"/>
      <c r="V99" s="262"/>
      <c r="W99" s="262"/>
    </row>
    <row r="100" spans="2:23" s="52" customFormat="1" ht="110.4">
      <c r="B100" s="287" t="s">
        <v>490</v>
      </c>
      <c r="C100" s="358" t="s">
        <v>175</v>
      </c>
      <c r="D100" s="360" t="s">
        <v>1028</v>
      </c>
      <c r="E100" s="358" t="s">
        <v>5</v>
      </c>
      <c r="F100" s="250">
        <v>12</v>
      </c>
      <c r="G100" s="176"/>
      <c r="H100" s="176"/>
      <c r="I100" s="367"/>
      <c r="J100" s="361"/>
      <c r="K100" s="333"/>
      <c r="L100" s="23"/>
      <c r="M100" s="23"/>
      <c r="N100" s="24"/>
      <c r="O100" s="24"/>
      <c r="P100" s="24"/>
      <c r="Q100" s="24"/>
      <c r="R100" s="24"/>
      <c r="S100" s="24"/>
      <c r="T100" s="24"/>
      <c r="U100" s="24"/>
      <c r="V100" s="262"/>
      <c r="W100" s="262"/>
    </row>
    <row r="101" spans="2:23" s="52" customFormat="1" ht="110.4">
      <c r="B101" s="287" t="s">
        <v>491</v>
      </c>
      <c r="C101" s="358" t="s">
        <v>176</v>
      </c>
      <c r="D101" s="360" t="s">
        <v>1029</v>
      </c>
      <c r="E101" s="358" t="s">
        <v>5</v>
      </c>
      <c r="F101" s="250">
        <v>3</v>
      </c>
      <c r="G101" s="176"/>
      <c r="H101" s="176"/>
      <c r="I101" s="367"/>
      <c r="J101" s="361"/>
      <c r="K101" s="333"/>
      <c r="L101" s="23"/>
      <c r="M101" s="23"/>
      <c r="N101" s="24"/>
      <c r="O101" s="24"/>
      <c r="P101" s="24"/>
      <c r="Q101" s="24"/>
      <c r="R101" s="24"/>
      <c r="S101" s="24"/>
      <c r="T101" s="24"/>
      <c r="U101" s="24"/>
      <c r="V101" s="262"/>
      <c r="W101" s="262"/>
    </row>
    <row r="102" spans="2:23" s="52" customFormat="1" ht="55.2">
      <c r="B102" s="287" t="s">
        <v>492</v>
      </c>
      <c r="C102" s="358" t="s">
        <v>173</v>
      </c>
      <c r="D102" s="360" t="s">
        <v>1026</v>
      </c>
      <c r="E102" s="358" t="s">
        <v>5</v>
      </c>
      <c r="F102" s="250">
        <v>3</v>
      </c>
      <c r="G102" s="176"/>
      <c r="H102" s="176"/>
      <c r="I102" s="367"/>
      <c r="J102" s="361"/>
      <c r="K102" s="333"/>
      <c r="L102" s="23"/>
      <c r="M102" s="23"/>
      <c r="N102" s="24"/>
      <c r="O102" s="24"/>
      <c r="P102" s="24"/>
      <c r="Q102" s="24"/>
      <c r="R102" s="24"/>
      <c r="S102" s="24"/>
      <c r="T102" s="24"/>
      <c r="U102" s="24"/>
      <c r="V102" s="262"/>
      <c r="W102" s="262"/>
    </row>
    <row r="103" spans="2:23" s="52" customFormat="1" ht="53.25" customHeight="1">
      <c r="B103" s="287" t="s">
        <v>493</v>
      </c>
      <c r="C103" s="358" t="s">
        <v>91</v>
      </c>
      <c r="D103" s="360" t="s">
        <v>944</v>
      </c>
      <c r="E103" s="358" t="s">
        <v>6</v>
      </c>
      <c r="F103" s="250">
        <v>224</v>
      </c>
      <c r="G103" s="176"/>
      <c r="H103" s="176"/>
      <c r="I103" s="367"/>
      <c r="J103" s="361"/>
      <c r="K103" s="333"/>
      <c r="L103" s="23"/>
      <c r="M103" s="23"/>
      <c r="N103" s="24"/>
      <c r="O103" s="24"/>
      <c r="P103" s="24"/>
      <c r="Q103" s="24"/>
      <c r="R103" s="24"/>
      <c r="S103" s="24"/>
      <c r="T103" s="24"/>
      <c r="U103" s="24"/>
      <c r="V103" s="262"/>
      <c r="W103" s="262"/>
    </row>
    <row r="104" spans="2:23" s="52" customFormat="1" ht="88.5" customHeight="1">
      <c r="B104" s="287" t="s">
        <v>736</v>
      </c>
      <c r="C104" s="358" t="s">
        <v>80</v>
      </c>
      <c r="D104" s="360" t="s">
        <v>933</v>
      </c>
      <c r="E104" s="358" t="s">
        <v>6</v>
      </c>
      <c r="F104" s="250">
        <v>224</v>
      </c>
      <c r="G104" s="176"/>
      <c r="H104" s="176"/>
      <c r="I104" s="367"/>
      <c r="J104" s="361"/>
      <c r="K104" s="333"/>
      <c r="L104" s="23"/>
      <c r="M104" s="23"/>
      <c r="N104" s="24"/>
      <c r="O104" s="24"/>
      <c r="P104" s="24"/>
      <c r="Q104" s="24"/>
      <c r="R104" s="24"/>
      <c r="S104" s="24"/>
      <c r="T104" s="24"/>
      <c r="U104" s="24"/>
      <c r="V104" s="262"/>
      <c r="W104" s="262"/>
    </row>
    <row r="105" spans="2:23" s="52" customFormat="1" ht="41.4">
      <c r="B105" s="287" t="s">
        <v>737</v>
      </c>
      <c r="C105" s="358" t="s">
        <v>92</v>
      </c>
      <c r="D105" s="360" t="s">
        <v>945</v>
      </c>
      <c r="E105" s="358" t="s">
        <v>6</v>
      </c>
      <c r="F105" s="250">
        <v>144.1</v>
      </c>
      <c r="G105" s="176"/>
      <c r="H105" s="176"/>
      <c r="I105" s="367"/>
      <c r="J105" s="361"/>
      <c r="K105" s="333"/>
      <c r="L105" s="23"/>
      <c r="M105" s="23"/>
      <c r="N105" s="24"/>
      <c r="O105" s="24"/>
      <c r="P105" s="24"/>
      <c r="Q105" s="24"/>
      <c r="R105" s="24"/>
      <c r="S105" s="24"/>
      <c r="T105" s="24"/>
      <c r="U105" s="24"/>
      <c r="V105" s="262"/>
      <c r="W105" s="262"/>
    </row>
    <row r="106" spans="2:23" s="52" customFormat="1" ht="69">
      <c r="B106" s="287" t="s">
        <v>738</v>
      </c>
      <c r="C106" s="358" t="s">
        <v>81</v>
      </c>
      <c r="D106" s="360" t="s">
        <v>934</v>
      </c>
      <c r="E106" s="358" t="s">
        <v>6</v>
      </c>
      <c r="F106" s="250">
        <v>144.1</v>
      </c>
      <c r="G106" s="176"/>
      <c r="H106" s="176"/>
      <c r="I106" s="367"/>
      <c r="J106" s="361"/>
      <c r="K106" s="333"/>
      <c r="L106" s="23"/>
      <c r="M106" s="23"/>
      <c r="N106" s="24"/>
      <c r="O106" s="24"/>
      <c r="P106" s="24"/>
      <c r="Q106" s="24"/>
      <c r="R106" s="24"/>
      <c r="S106" s="24"/>
      <c r="T106" s="24"/>
      <c r="U106" s="24"/>
      <c r="V106" s="262"/>
      <c r="W106" s="262"/>
    </row>
    <row r="107" spans="2:23" s="52" customFormat="1" ht="41.4">
      <c r="B107" s="287" t="s">
        <v>739</v>
      </c>
      <c r="C107" s="358" t="s">
        <v>93</v>
      </c>
      <c r="D107" s="360" t="s">
        <v>946</v>
      </c>
      <c r="E107" s="358" t="s">
        <v>6</v>
      </c>
      <c r="F107" s="250">
        <v>104.6</v>
      </c>
      <c r="G107" s="176"/>
      <c r="H107" s="176"/>
      <c r="I107" s="367"/>
      <c r="J107" s="361"/>
      <c r="K107" s="333"/>
      <c r="L107" s="23"/>
      <c r="M107" s="23"/>
      <c r="N107" s="24"/>
      <c r="O107" s="24"/>
      <c r="P107" s="24"/>
      <c r="Q107" s="24"/>
      <c r="R107" s="24"/>
      <c r="S107" s="24"/>
      <c r="T107" s="24"/>
      <c r="U107" s="24"/>
      <c r="V107" s="262"/>
      <c r="W107" s="262"/>
    </row>
    <row r="108" spans="2:23" s="52" customFormat="1" ht="75.75" customHeight="1">
      <c r="B108" s="287" t="s">
        <v>740</v>
      </c>
      <c r="C108" s="358" t="s">
        <v>82</v>
      </c>
      <c r="D108" s="360" t="s">
        <v>935</v>
      </c>
      <c r="E108" s="358" t="s">
        <v>6</v>
      </c>
      <c r="F108" s="250">
        <v>104.6</v>
      </c>
      <c r="G108" s="176"/>
      <c r="H108" s="176"/>
      <c r="I108" s="367"/>
      <c r="J108" s="361"/>
      <c r="K108" s="333"/>
      <c r="L108" s="23"/>
      <c r="M108" s="23"/>
      <c r="N108" s="24"/>
      <c r="O108" s="24"/>
      <c r="P108" s="24"/>
      <c r="Q108" s="24"/>
      <c r="R108" s="24"/>
      <c r="S108" s="24"/>
      <c r="T108" s="24"/>
      <c r="U108" s="24"/>
      <c r="V108" s="262"/>
      <c r="W108" s="262"/>
    </row>
    <row r="109" spans="2:23" s="52" customFormat="1" ht="110.4">
      <c r="B109" s="287" t="s">
        <v>741</v>
      </c>
      <c r="C109" s="358" t="s">
        <v>106</v>
      </c>
      <c r="D109" s="360" t="s">
        <v>959</v>
      </c>
      <c r="E109" s="358" t="s">
        <v>5</v>
      </c>
      <c r="F109" s="250">
        <v>8</v>
      </c>
      <c r="G109" s="176"/>
      <c r="H109" s="176"/>
      <c r="I109" s="367"/>
      <c r="J109" s="361"/>
      <c r="K109" s="333"/>
      <c r="L109" s="23"/>
      <c r="M109" s="23"/>
      <c r="N109" s="24"/>
      <c r="O109" s="24"/>
      <c r="P109" s="24"/>
      <c r="Q109" s="24"/>
      <c r="R109" s="24"/>
      <c r="S109" s="24"/>
      <c r="T109" s="24"/>
      <c r="U109" s="24"/>
      <c r="V109" s="262"/>
      <c r="W109" s="262"/>
    </row>
    <row r="110" spans="2:23" s="52" customFormat="1" ht="36" customHeight="1">
      <c r="B110" s="287" t="s">
        <v>742</v>
      </c>
      <c r="C110" s="358" t="s">
        <v>321</v>
      </c>
      <c r="D110" s="360" t="s">
        <v>1180</v>
      </c>
      <c r="E110" s="358" t="s">
        <v>8</v>
      </c>
      <c r="F110" s="250">
        <v>2.9</v>
      </c>
      <c r="G110" s="176"/>
      <c r="H110" s="176"/>
      <c r="I110" s="367"/>
      <c r="J110" s="361"/>
      <c r="K110" s="333"/>
      <c r="L110" s="23"/>
      <c r="M110" s="23"/>
      <c r="N110" s="24"/>
      <c r="O110" s="24"/>
      <c r="P110" s="24"/>
      <c r="Q110" s="24"/>
      <c r="R110" s="24"/>
      <c r="S110" s="24"/>
      <c r="T110" s="24"/>
      <c r="U110" s="24"/>
      <c r="V110" s="262"/>
      <c r="W110" s="262"/>
    </row>
    <row r="111" spans="2:23" s="52" customFormat="1" ht="96.6">
      <c r="B111" s="287" t="s">
        <v>743</v>
      </c>
      <c r="C111" s="358" t="s">
        <v>111</v>
      </c>
      <c r="D111" s="360" t="s">
        <v>964</v>
      </c>
      <c r="E111" s="358" t="s">
        <v>8</v>
      </c>
      <c r="F111" s="250">
        <v>2.9</v>
      </c>
      <c r="G111" s="176"/>
      <c r="H111" s="176"/>
      <c r="I111" s="367"/>
      <c r="J111" s="361"/>
      <c r="K111" s="333"/>
      <c r="L111" s="23"/>
      <c r="M111" s="23"/>
      <c r="N111" s="24"/>
      <c r="O111" s="24"/>
      <c r="P111" s="24"/>
      <c r="Q111" s="24"/>
      <c r="R111" s="24"/>
      <c r="S111" s="24"/>
      <c r="T111" s="24"/>
      <c r="U111" s="24"/>
      <c r="V111" s="262"/>
      <c r="W111" s="262"/>
    </row>
    <row r="112" spans="2:23" s="52" customFormat="1" ht="69">
      <c r="B112" s="287" t="s">
        <v>744</v>
      </c>
      <c r="C112" s="358" t="s">
        <v>85</v>
      </c>
      <c r="D112" s="360" t="s">
        <v>938</v>
      </c>
      <c r="E112" s="358" t="s">
        <v>5</v>
      </c>
      <c r="F112" s="250">
        <v>21</v>
      </c>
      <c r="G112" s="176"/>
      <c r="H112" s="176"/>
      <c r="I112" s="367"/>
      <c r="J112" s="361"/>
      <c r="K112" s="333"/>
      <c r="L112" s="23"/>
      <c r="M112" s="23"/>
      <c r="N112" s="24"/>
      <c r="O112" s="24"/>
      <c r="P112" s="24"/>
      <c r="Q112" s="24"/>
      <c r="R112" s="24"/>
      <c r="S112" s="24"/>
      <c r="T112" s="24"/>
      <c r="U112" s="24"/>
      <c r="V112" s="262"/>
      <c r="W112" s="262"/>
    </row>
    <row r="113" spans="2:23" s="52" customFormat="1" ht="110.4">
      <c r="B113" s="287" t="s">
        <v>745</v>
      </c>
      <c r="C113" s="358" t="s">
        <v>83</v>
      </c>
      <c r="D113" s="360" t="s">
        <v>936</v>
      </c>
      <c r="E113" s="358" t="s">
        <v>5</v>
      </c>
      <c r="F113" s="250">
        <v>2</v>
      </c>
      <c r="G113" s="176"/>
      <c r="H113" s="176"/>
      <c r="I113" s="367"/>
      <c r="J113" s="361"/>
      <c r="K113" s="333"/>
      <c r="L113" s="23"/>
      <c r="M113" s="23"/>
      <c r="N113" s="24"/>
      <c r="O113" s="24"/>
      <c r="P113" s="24"/>
      <c r="Q113" s="24"/>
      <c r="R113" s="24"/>
      <c r="S113" s="24"/>
      <c r="T113" s="24"/>
      <c r="U113" s="24"/>
      <c r="V113" s="262"/>
      <c r="W113" s="262"/>
    </row>
    <row r="114" spans="2:23" s="52" customFormat="1" ht="110.4">
      <c r="B114" s="287" t="s">
        <v>746</v>
      </c>
      <c r="C114" s="358" t="s">
        <v>86</v>
      </c>
      <c r="D114" s="360" t="s">
        <v>939</v>
      </c>
      <c r="E114" s="358" t="s">
        <v>6</v>
      </c>
      <c r="F114" s="250">
        <v>168</v>
      </c>
      <c r="G114" s="176"/>
      <c r="H114" s="176"/>
      <c r="I114" s="367"/>
      <c r="J114" s="361"/>
      <c r="K114" s="333"/>
      <c r="L114" s="23"/>
      <c r="M114" s="23"/>
      <c r="N114" s="24"/>
      <c r="O114" s="24"/>
      <c r="P114" s="24"/>
      <c r="Q114" s="24"/>
      <c r="R114" s="24"/>
      <c r="S114" s="24"/>
      <c r="T114" s="24"/>
      <c r="U114" s="24"/>
      <c r="V114" s="262"/>
      <c r="W114" s="262"/>
    </row>
    <row r="115" spans="2:23" s="52" customFormat="1" ht="69">
      <c r="B115" s="287" t="s">
        <v>747</v>
      </c>
      <c r="C115" s="358" t="s">
        <v>94</v>
      </c>
      <c r="D115" s="360" t="s">
        <v>947</v>
      </c>
      <c r="E115" s="358" t="s">
        <v>5</v>
      </c>
      <c r="F115" s="250">
        <v>3</v>
      </c>
      <c r="G115" s="176"/>
      <c r="H115" s="176"/>
      <c r="I115" s="367"/>
      <c r="J115" s="361"/>
      <c r="K115" s="333"/>
      <c r="L115" s="23"/>
      <c r="M115" s="23"/>
      <c r="N115" s="24"/>
      <c r="O115" s="24"/>
      <c r="P115" s="24"/>
      <c r="Q115" s="24"/>
      <c r="R115" s="24"/>
      <c r="S115" s="24"/>
      <c r="T115" s="24"/>
      <c r="U115" s="24"/>
      <c r="V115" s="262"/>
      <c r="W115" s="262"/>
    </row>
    <row r="116" spans="2:23" s="52" customFormat="1" ht="32.25" customHeight="1">
      <c r="B116" s="287" t="s">
        <v>748</v>
      </c>
      <c r="C116" s="358" t="s">
        <v>87</v>
      </c>
      <c r="D116" s="360" t="s">
        <v>940</v>
      </c>
      <c r="E116" s="358" t="s">
        <v>6</v>
      </c>
      <c r="F116" s="250">
        <v>6</v>
      </c>
      <c r="G116" s="176"/>
      <c r="H116" s="176"/>
      <c r="I116" s="367"/>
      <c r="J116" s="361"/>
      <c r="K116" s="333"/>
      <c r="L116" s="23"/>
      <c r="M116" s="23"/>
      <c r="N116" s="24"/>
      <c r="O116" s="24"/>
      <c r="P116" s="24"/>
      <c r="Q116" s="24"/>
      <c r="R116" s="24"/>
      <c r="S116" s="24"/>
      <c r="T116" s="24"/>
      <c r="U116" s="24"/>
      <c r="V116" s="262"/>
      <c r="W116" s="262"/>
    </row>
    <row r="117" spans="2:23" s="52" customFormat="1" ht="27.6">
      <c r="B117" s="287" t="s">
        <v>749</v>
      </c>
      <c r="C117" s="358" t="s">
        <v>88</v>
      </c>
      <c r="D117" s="360" t="s">
        <v>941</v>
      </c>
      <c r="E117" s="358" t="s">
        <v>6</v>
      </c>
      <c r="F117" s="250">
        <v>108</v>
      </c>
      <c r="G117" s="176"/>
      <c r="H117" s="176"/>
      <c r="I117" s="367"/>
      <c r="J117" s="361"/>
      <c r="K117" s="333"/>
      <c r="L117" s="23"/>
      <c r="M117" s="23"/>
      <c r="N117" s="24"/>
      <c r="O117" s="24"/>
      <c r="P117" s="24"/>
      <c r="Q117" s="24"/>
      <c r="R117" s="24"/>
      <c r="S117" s="24"/>
      <c r="T117" s="24"/>
      <c r="U117" s="24"/>
      <c r="V117" s="262"/>
      <c r="W117" s="262"/>
    </row>
    <row r="118" spans="2:23" s="52" customFormat="1" ht="27.6">
      <c r="B118" s="287" t="s">
        <v>750</v>
      </c>
      <c r="C118" s="358" t="s">
        <v>89</v>
      </c>
      <c r="D118" s="360" t="s">
        <v>942</v>
      </c>
      <c r="E118" s="358" t="s">
        <v>6</v>
      </c>
      <c r="F118" s="250">
        <v>102</v>
      </c>
      <c r="G118" s="176"/>
      <c r="H118" s="176"/>
      <c r="I118" s="367"/>
      <c r="J118" s="361"/>
      <c r="K118" s="333"/>
      <c r="L118" s="23"/>
      <c r="M118" s="23"/>
      <c r="N118" s="24"/>
      <c r="O118" s="24"/>
      <c r="P118" s="24"/>
      <c r="Q118" s="24"/>
      <c r="R118" s="24"/>
      <c r="S118" s="24"/>
      <c r="T118" s="24"/>
      <c r="U118" s="24"/>
      <c r="V118" s="262"/>
      <c r="W118" s="262"/>
    </row>
    <row r="119" spans="2:23" s="52" customFormat="1" ht="41.4">
      <c r="B119" s="287" t="s">
        <v>751</v>
      </c>
      <c r="C119" s="358" t="s">
        <v>260</v>
      </c>
      <c r="D119" s="360" t="s">
        <v>1115</v>
      </c>
      <c r="E119" s="358" t="s">
        <v>5</v>
      </c>
      <c r="F119" s="250">
        <v>3</v>
      </c>
      <c r="G119" s="176"/>
      <c r="H119" s="176"/>
      <c r="I119" s="367"/>
      <c r="J119" s="361"/>
      <c r="K119" s="333"/>
      <c r="L119" s="23"/>
      <c r="M119" s="23"/>
      <c r="N119" s="24"/>
      <c r="O119" s="24"/>
      <c r="P119" s="24"/>
      <c r="Q119" s="24"/>
      <c r="R119" s="24"/>
      <c r="S119" s="24"/>
      <c r="T119" s="24"/>
      <c r="U119" s="24"/>
      <c r="V119" s="262"/>
      <c r="W119" s="262"/>
    </row>
    <row r="120" spans="2:23" s="52" customFormat="1" ht="16.8">
      <c r="B120" s="287"/>
      <c r="C120" s="358"/>
      <c r="D120" s="360"/>
      <c r="E120" s="358"/>
      <c r="F120" s="250"/>
      <c r="G120" s="176"/>
      <c r="H120" s="176"/>
      <c r="I120" s="367"/>
      <c r="J120" s="361"/>
      <c r="K120" s="333"/>
      <c r="L120" s="23"/>
      <c r="M120" s="23"/>
      <c r="N120" s="24"/>
      <c r="O120" s="24"/>
      <c r="P120" s="24"/>
      <c r="Q120" s="24"/>
      <c r="R120" s="24"/>
      <c r="S120" s="24"/>
      <c r="T120" s="24"/>
      <c r="U120" s="24"/>
      <c r="V120" s="262"/>
      <c r="W120" s="262"/>
    </row>
    <row r="121" spans="2:23" s="53" customFormat="1" ht="16.8" collapsed="1">
      <c r="B121" s="286"/>
      <c r="C121" s="30"/>
      <c r="D121" s="31"/>
      <c r="E121" s="32"/>
      <c r="F121" s="249"/>
      <c r="G121" s="249"/>
      <c r="H121" s="378" t="s">
        <v>1218</v>
      </c>
      <c r="I121" s="290"/>
      <c r="J121" s="361"/>
      <c r="K121" s="333"/>
      <c r="L121" s="261"/>
      <c r="M121" s="261"/>
      <c r="N121" s="263"/>
      <c r="O121" s="263"/>
      <c r="P121" s="263"/>
      <c r="Q121" s="263"/>
      <c r="R121" s="263"/>
      <c r="S121" s="263"/>
      <c r="T121" s="263"/>
      <c r="U121" s="263"/>
      <c r="V121" s="263"/>
      <c r="W121" s="266"/>
    </row>
    <row r="122" spans="2:23" s="298" customFormat="1" ht="16.8">
      <c r="B122" s="299"/>
      <c r="C122" s="292"/>
      <c r="D122" s="300"/>
      <c r="E122" s="301"/>
      <c r="F122" s="302"/>
      <c r="G122" s="302"/>
      <c r="H122" s="376"/>
      <c r="I122" s="368"/>
      <c r="J122" s="361"/>
      <c r="K122" s="333"/>
      <c r="L122" s="303"/>
      <c r="M122" s="303"/>
      <c r="N122" s="304"/>
      <c r="O122" s="304"/>
      <c r="P122" s="304"/>
      <c r="Q122" s="304"/>
      <c r="R122" s="304"/>
      <c r="S122" s="304"/>
      <c r="T122" s="304"/>
      <c r="U122" s="304"/>
      <c r="V122" s="304"/>
      <c r="W122" s="305"/>
    </row>
    <row r="123" spans="2:23" s="53" customFormat="1" ht="16.8">
      <c r="B123" s="286" t="s">
        <v>412</v>
      </c>
      <c r="C123" s="32"/>
      <c r="D123" s="297" t="s">
        <v>378</v>
      </c>
      <c r="E123" s="32"/>
      <c r="F123" s="249"/>
      <c r="G123" s="249"/>
      <c r="H123" s="175"/>
      <c r="I123" s="290"/>
      <c r="J123" s="361"/>
      <c r="K123" s="333"/>
      <c r="L123" s="261"/>
      <c r="M123" s="261"/>
      <c r="N123" s="261"/>
      <c r="O123" s="261"/>
      <c r="P123" s="261"/>
      <c r="Q123" s="261"/>
      <c r="R123" s="261"/>
      <c r="S123" s="261"/>
      <c r="T123" s="261"/>
      <c r="U123" s="261"/>
      <c r="V123" s="266"/>
      <c r="W123" s="266"/>
    </row>
    <row r="124" spans="2:23" s="52" customFormat="1" ht="27.6">
      <c r="B124" s="287" t="s">
        <v>365</v>
      </c>
      <c r="C124" s="358" t="s">
        <v>95</v>
      </c>
      <c r="D124" s="360" t="s">
        <v>948</v>
      </c>
      <c r="E124" s="357" t="s">
        <v>8</v>
      </c>
      <c r="F124" s="276">
        <v>81</v>
      </c>
      <c r="G124" s="176"/>
      <c r="H124" s="176"/>
      <c r="I124" s="367"/>
      <c r="J124" s="361"/>
      <c r="K124" s="333"/>
      <c r="L124" s="23"/>
      <c r="M124" s="23"/>
      <c r="N124" s="24"/>
      <c r="O124" s="24"/>
      <c r="P124" s="24"/>
      <c r="Q124" s="24"/>
      <c r="R124" s="24"/>
      <c r="S124" s="24"/>
      <c r="T124" s="24"/>
      <c r="U124" s="24"/>
      <c r="V124" s="262"/>
      <c r="W124" s="262"/>
    </row>
    <row r="125" spans="2:23" s="52" customFormat="1" ht="124.2">
      <c r="B125" s="287" t="s">
        <v>752</v>
      </c>
      <c r="C125" s="358" t="s">
        <v>96</v>
      </c>
      <c r="D125" s="360" t="s">
        <v>949</v>
      </c>
      <c r="E125" s="357" t="s">
        <v>10</v>
      </c>
      <c r="F125" s="276">
        <v>360</v>
      </c>
      <c r="G125" s="176"/>
      <c r="H125" s="176"/>
      <c r="I125" s="367"/>
      <c r="J125" s="361"/>
      <c r="K125" s="333"/>
      <c r="L125" s="23"/>
      <c r="M125" s="23"/>
      <c r="N125" s="24"/>
      <c r="O125" s="24"/>
      <c r="P125" s="24"/>
      <c r="Q125" s="24"/>
      <c r="R125" s="24"/>
      <c r="S125" s="24"/>
      <c r="T125" s="24"/>
      <c r="U125" s="24"/>
      <c r="V125" s="262"/>
      <c r="W125" s="262"/>
    </row>
    <row r="126" spans="2:23" s="52" customFormat="1" ht="96.6">
      <c r="B126" s="287" t="s">
        <v>753</v>
      </c>
      <c r="C126" s="358" t="s">
        <v>99</v>
      </c>
      <c r="D126" s="360" t="s">
        <v>952</v>
      </c>
      <c r="E126" s="357" t="s">
        <v>6</v>
      </c>
      <c r="F126" s="276">
        <v>380</v>
      </c>
      <c r="G126" s="176"/>
      <c r="H126" s="176"/>
      <c r="I126" s="367"/>
      <c r="J126" s="361"/>
      <c r="K126" s="333"/>
      <c r="L126" s="23"/>
      <c r="M126" s="23"/>
      <c r="N126" s="24"/>
      <c r="O126" s="24"/>
      <c r="P126" s="24"/>
      <c r="Q126" s="24"/>
      <c r="R126" s="24"/>
      <c r="S126" s="24"/>
      <c r="T126" s="24"/>
      <c r="U126" s="24"/>
      <c r="V126" s="262"/>
      <c r="W126" s="262"/>
    </row>
    <row r="127" spans="2:23" s="52" customFormat="1" ht="110.4">
      <c r="B127" s="287" t="s">
        <v>754</v>
      </c>
      <c r="C127" s="358" t="s">
        <v>139</v>
      </c>
      <c r="D127" s="360" t="s">
        <v>991</v>
      </c>
      <c r="E127" s="357" t="s">
        <v>10</v>
      </c>
      <c r="F127" s="276">
        <v>685</v>
      </c>
      <c r="G127" s="176"/>
      <c r="H127" s="176"/>
      <c r="I127" s="367"/>
      <c r="J127" s="361"/>
      <c r="K127" s="333"/>
      <c r="L127" s="23"/>
      <c r="M127" s="23"/>
      <c r="N127" s="24"/>
      <c r="O127" s="24"/>
      <c r="P127" s="24"/>
      <c r="Q127" s="24"/>
      <c r="R127" s="24"/>
      <c r="S127" s="24"/>
      <c r="T127" s="24"/>
      <c r="U127" s="24"/>
      <c r="V127" s="262"/>
      <c r="W127" s="262"/>
    </row>
    <row r="128" spans="2:23" s="52" customFormat="1" ht="69">
      <c r="B128" s="287" t="s">
        <v>755</v>
      </c>
      <c r="C128" s="358" t="s">
        <v>97</v>
      </c>
      <c r="D128" s="360" t="s">
        <v>950</v>
      </c>
      <c r="E128" s="357" t="s">
        <v>6</v>
      </c>
      <c r="F128" s="276">
        <v>620</v>
      </c>
      <c r="G128" s="176"/>
      <c r="H128" s="176"/>
      <c r="I128" s="367"/>
      <c r="J128" s="361"/>
      <c r="K128" s="333"/>
      <c r="L128" s="23"/>
      <c r="M128" s="23"/>
      <c r="N128" s="24"/>
      <c r="O128" s="24"/>
      <c r="P128" s="24"/>
      <c r="Q128" s="24"/>
      <c r="R128" s="24"/>
      <c r="S128" s="24"/>
      <c r="T128" s="24"/>
      <c r="U128" s="24"/>
      <c r="V128" s="262"/>
      <c r="W128" s="262"/>
    </row>
    <row r="129" spans="2:23" s="52" customFormat="1" ht="60.75" customHeight="1">
      <c r="B129" s="287" t="s">
        <v>771</v>
      </c>
      <c r="C129" s="358" t="s">
        <v>133</v>
      </c>
      <c r="D129" s="360" t="s">
        <v>985</v>
      </c>
      <c r="E129" s="357" t="s">
        <v>10</v>
      </c>
      <c r="F129" s="276">
        <v>26.92</v>
      </c>
      <c r="G129" s="176"/>
      <c r="H129" s="176"/>
      <c r="I129" s="367"/>
      <c r="J129" s="361"/>
      <c r="K129" s="333"/>
      <c r="L129" s="23"/>
      <c r="M129" s="23"/>
      <c r="N129" s="24"/>
      <c r="O129" s="24"/>
      <c r="P129" s="24"/>
      <c r="Q129" s="24"/>
      <c r="R129" s="24"/>
      <c r="S129" s="24"/>
      <c r="T129" s="24"/>
      <c r="U129" s="24"/>
      <c r="V129" s="262"/>
      <c r="W129" s="262"/>
    </row>
    <row r="130" spans="2:23" s="52" customFormat="1" ht="66" customHeight="1">
      <c r="B130" s="287" t="s">
        <v>772</v>
      </c>
      <c r="C130" s="358" t="s">
        <v>134</v>
      </c>
      <c r="D130" s="360" t="s">
        <v>986</v>
      </c>
      <c r="E130" s="357" t="s">
        <v>10</v>
      </c>
      <c r="F130" s="276">
        <v>6</v>
      </c>
      <c r="G130" s="176"/>
      <c r="H130" s="176"/>
      <c r="I130" s="367"/>
      <c r="J130" s="361"/>
      <c r="K130" s="333"/>
      <c r="L130" s="23"/>
      <c r="M130" s="23"/>
      <c r="N130" s="24"/>
      <c r="O130" s="24"/>
      <c r="P130" s="24"/>
      <c r="Q130" s="24"/>
      <c r="R130" s="24"/>
      <c r="S130" s="24"/>
      <c r="T130" s="24"/>
      <c r="U130" s="24"/>
      <c r="V130" s="262"/>
      <c r="W130" s="262"/>
    </row>
    <row r="131" spans="2:23" s="52" customFormat="1" ht="93" customHeight="1">
      <c r="B131" s="287" t="s">
        <v>773</v>
      </c>
      <c r="C131" s="358" t="s">
        <v>98</v>
      </c>
      <c r="D131" s="360" t="s">
        <v>951</v>
      </c>
      <c r="E131" s="357" t="s">
        <v>6</v>
      </c>
      <c r="F131" s="276">
        <v>18</v>
      </c>
      <c r="G131" s="176"/>
      <c r="H131" s="176"/>
      <c r="I131" s="367"/>
      <c r="J131" s="361"/>
      <c r="K131" s="333"/>
      <c r="L131" s="23"/>
      <c r="M131" s="23"/>
      <c r="N131" s="24"/>
      <c r="O131" s="24"/>
      <c r="P131" s="24"/>
      <c r="Q131" s="24"/>
      <c r="R131" s="24"/>
      <c r="S131" s="24"/>
      <c r="T131" s="24"/>
      <c r="U131" s="24"/>
      <c r="V131" s="262"/>
      <c r="W131" s="262"/>
    </row>
    <row r="132" spans="2:23" s="52" customFormat="1" ht="16.8">
      <c r="B132" s="287"/>
      <c r="C132" s="358"/>
      <c r="D132" s="360"/>
      <c r="E132" s="357"/>
      <c r="F132" s="276"/>
      <c r="G132" s="176"/>
      <c r="H132" s="176"/>
      <c r="I132" s="367"/>
      <c r="J132" s="361"/>
      <c r="K132" s="333"/>
      <c r="L132" s="23"/>
      <c r="M132" s="23"/>
      <c r="N132" s="24"/>
      <c r="O132" s="24"/>
      <c r="P132" s="24"/>
      <c r="Q132" s="24"/>
      <c r="R132" s="24"/>
      <c r="S132" s="24"/>
      <c r="T132" s="24"/>
      <c r="U132" s="24"/>
      <c r="V132" s="262"/>
      <c r="W132" s="262"/>
    </row>
    <row r="133" spans="2:23" s="53" customFormat="1" ht="16.8" collapsed="1">
      <c r="B133" s="286"/>
      <c r="C133" s="30"/>
      <c r="D133" s="31"/>
      <c r="E133" s="32"/>
      <c r="F133" s="249"/>
      <c r="G133" s="249"/>
      <c r="H133" s="378" t="s">
        <v>1218</v>
      </c>
      <c r="I133" s="290"/>
      <c r="J133" s="361"/>
      <c r="K133" s="333"/>
      <c r="L133" s="261"/>
      <c r="M133" s="261"/>
      <c r="N133" s="267"/>
      <c r="O133" s="267"/>
      <c r="P133" s="267"/>
      <c r="Q133" s="267"/>
      <c r="R133" s="267"/>
      <c r="S133" s="267"/>
      <c r="T133" s="267"/>
      <c r="U133" s="267"/>
      <c r="V133" s="262"/>
      <c r="W133" s="262"/>
    </row>
    <row r="134" spans="2:23" s="52" customFormat="1" ht="16.8">
      <c r="B134" s="287"/>
      <c r="C134" s="357"/>
      <c r="D134" s="360"/>
      <c r="E134" s="357"/>
      <c r="F134" s="251"/>
      <c r="G134" s="251"/>
      <c r="H134" s="176"/>
      <c r="I134" s="367"/>
      <c r="J134" s="361"/>
      <c r="K134" s="333"/>
      <c r="L134" s="264"/>
      <c r="M134" s="264"/>
      <c r="N134" s="264"/>
      <c r="O134" s="264"/>
      <c r="P134" s="264"/>
      <c r="Q134" s="264"/>
      <c r="R134" s="264"/>
      <c r="S134" s="264"/>
      <c r="T134" s="264"/>
      <c r="U134" s="264"/>
      <c r="V134" s="262"/>
      <c r="W134" s="262"/>
    </row>
    <row r="135" spans="2:23" s="53" customFormat="1" ht="16.8">
      <c r="B135" s="286" t="s">
        <v>413</v>
      </c>
      <c r="C135" s="32"/>
      <c r="D135" s="297" t="s">
        <v>379</v>
      </c>
      <c r="E135" s="32"/>
      <c r="F135" s="249"/>
      <c r="G135" s="249"/>
      <c r="H135" s="175"/>
      <c r="I135" s="290"/>
      <c r="J135" s="361"/>
      <c r="K135" s="333"/>
      <c r="L135" s="261"/>
      <c r="M135" s="261"/>
      <c r="N135" s="261"/>
      <c r="O135" s="261"/>
      <c r="P135" s="261"/>
      <c r="Q135" s="261"/>
      <c r="R135" s="261"/>
      <c r="S135" s="261"/>
      <c r="T135" s="261"/>
      <c r="U135" s="261"/>
      <c r="V135" s="266"/>
      <c r="W135" s="266"/>
    </row>
    <row r="136" spans="2:23" s="52" customFormat="1" ht="55.2">
      <c r="B136" s="287" t="s">
        <v>366</v>
      </c>
      <c r="C136" s="358" t="s">
        <v>103</v>
      </c>
      <c r="D136" s="360" t="s">
        <v>956</v>
      </c>
      <c r="E136" s="357" t="s">
        <v>5</v>
      </c>
      <c r="F136" s="277">
        <v>10</v>
      </c>
      <c r="G136" s="176"/>
      <c r="H136" s="176"/>
      <c r="I136" s="367"/>
      <c r="J136" s="361"/>
      <c r="K136" s="333"/>
      <c r="L136" s="23"/>
      <c r="M136" s="23"/>
      <c r="N136" s="24"/>
      <c r="O136" s="24"/>
      <c r="P136" s="24"/>
      <c r="Q136" s="24"/>
      <c r="R136" s="24"/>
      <c r="S136" s="24"/>
      <c r="T136" s="24"/>
      <c r="U136" s="24"/>
      <c r="V136" s="262"/>
      <c r="W136" s="262"/>
    </row>
    <row r="137" spans="2:23" s="52" customFormat="1" ht="55.2">
      <c r="B137" s="287" t="s">
        <v>367</v>
      </c>
      <c r="C137" s="358" t="s">
        <v>104</v>
      </c>
      <c r="D137" s="360" t="s">
        <v>957</v>
      </c>
      <c r="E137" s="357" t="s">
        <v>5</v>
      </c>
      <c r="F137" s="277">
        <v>39</v>
      </c>
      <c r="G137" s="176"/>
      <c r="H137" s="176"/>
      <c r="I137" s="367"/>
      <c r="J137" s="361"/>
      <c r="K137" s="333"/>
      <c r="L137" s="23"/>
      <c r="M137" s="23"/>
      <c r="N137" s="24"/>
      <c r="O137" s="24"/>
      <c r="P137" s="24"/>
      <c r="Q137" s="24"/>
      <c r="R137" s="24"/>
      <c r="S137" s="24"/>
      <c r="T137" s="24"/>
      <c r="U137" s="24"/>
      <c r="V137" s="262"/>
      <c r="W137" s="262"/>
    </row>
    <row r="138" spans="2:23" s="52" customFormat="1" ht="69">
      <c r="B138" s="287" t="s">
        <v>756</v>
      </c>
      <c r="C138" s="358" t="s">
        <v>100</v>
      </c>
      <c r="D138" s="360" t="s">
        <v>953</v>
      </c>
      <c r="E138" s="357" t="s">
        <v>10</v>
      </c>
      <c r="F138" s="277">
        <v>465.7</v>
      </c>
      <c r="G138" s="176"/>
      <c r="H138" s="176"/>
      <c r="I138" s="367"/>
      <c r="J138" s="361"/>
      <c r="K138" s="333"/>
      <c r="L138" s="23"/>
      <c r="M138" s="23"/>
      <c r="N138" s="24"/>
      <c r="O138" s="24"/>
      <c r="P138" s="24"/>
      <c r="Q138" s="24"/>
      <c r="R138" s="24"/>
      <c r="S138" s="24"/>
      <c r="T138" s="24"/>
      <c r="U138" s="24"/>
      <c r="V138" s="262"/>
      <c r="W138" s="262"/>
    </row>
    <row r="139" spans="2:23" s="52" customFormat="1" ht="55.2">
      <c r="B139" s="287" t="s">
        <v>757</v>
      </c>
      <c r="C139" s="358" t="s">
        <v>105</v>
      </c>
      <c r="D139" s="360" t="s">
        <v>958</v>
      </c>
      <c r="E139" s="357" t="s">
        <v>5</v>
      </c>
      <c r="F139" s="277">
        <v>28</v>
      </c>
      <c r="G139" s="176"/>
      <c r="H139" s="176"/>
      <c r="I139" s="367"/>
      <c r="J139" s="361"/>
      <c r="K139" s="333"/>
      <c r="L139" s="23"/>
      <c r="M139" s="23"/>
      <c r="N139" s="24"/>
      <c r="O139" s="24"/>
      <c r="P139" s="24"/>
      <c r="Q139" s="24"/>
      <c r="R139" s="24"/>
      <c r="S139" s="24"/>
      <c r="T139" s="24"/>
      <c r="U139" s="24"/>
      <c r="V139" s="262"/>
      <c r="W139" s="262"/>
    </row>
    <row r="140" spans="2:23" s="52" customFormat="1" ht="55.2">
      <c r="B140" s="287" t="s">
        <v>758</v>
      </c>
      <c r="C140" s="358" t="s">
        <v>102</v>
      </c>
      <c r="D140" s="360" t="s">
        <v>955</v>
      </c>
      <c r="E140" s="357" t="s">
        <v>5</v>
      </c>
      <c r="F140" s="277">
        <v>6</v>
      </c>
      <c r="G140" s="176"/>
      <c r="H140" s="176"/>
      <c r="I140" s="367"/>
      <c r="J140" s="361"/>
      <c r="K140" s="333"/>
      <c r="L140" s="23"/>
      <c r="M140" s="23"/>
      <c r="N140" s="24"/>
      <c r="O140" s="24"/>
      <c r="P140" s="24"/>
      <c r="Q140" s="24"/>
      <c r="R140" s="24"/>
      <c r="S140" s="24"/>
      <c r="T140" s="24"/>
      <c r="U140" s="24"/>
      <c r="V140" s="262"/>
      <c r="W140" s="262"/>
    </row>
    <row r="141" spans="2:23" s="52" customFormat="1" ht="55.2">
      <c r="B141" s="287" t="s">
        <v>759</v>
      </c>
      <c r="C141" s="358" t="s">
        <v>102</v>
      </c>
      <c r="D141" s="360" t="s">
        <v>955</v>
      </c>
      <c r="E141" s="357" t="s">
        <v>5</v>
      </c>
      <c r="F141" s="277">
        <v>6</v>
      </c>
      <c r="G141" s="176"/>
      <c r="H141" s="176"/>
      <c r="I141" s="367"/>
      <c r="J141" s="361"/>
      <c r="K141" s="333"/>
      <c r="L141" s="23"/>
      <c r="M141" s="23"/>
      <c r="N141" s="24"/>
      <c r="O141" s="24"/>
      <c r="P141" s="24"/>
      <c r="Q141" s="24"/>
      <c r="R141" s="24"/>
      <c r="S141" s="24"/>
      <c r="T141" s="24"/>
      <c r="U141" s="24"/>
      <c r="V141" s="262"/>
      <c r="W141" s="262"/>
    </row>
    <row r="142" spans="2:23" s="52" customFormat="1" ht="55.2">
      <c r="B142" s="287" t="s">
        <v>760</v>
      </c>
      <c r="C142" s="358" t="s">
        <v>101</v>
      </c>
      <c r="D142" s="360" t="s">
        <v>954</v>
      </c>
      <c r="E142" s="357" t="s">
        <v>10</v>
      </c>
      <c r="F142" s="277">
        <v>680</v>
      </c>
      <c r="G142" s="176"/>
      <c r="H142" s="176"/>
      <c r="I142" s="367"/>
      <c r="J142" s="361"/>
      <c r="K142" s="333"/>
      <c r="L142" s="23"/>
      <c r="M142" s="23"/>
      <c r="N142" s="24"/>
      <c r="O142" s="24"/>
      <c r="P142" s="24"/>
      <c r="Q142" s="24"/>
      <c r="R142" s="24"/>
      <c r="S142" s="24"/>
      <c r="T142" s="24"/>
      <c r="U142" s="24"/>
      <c r="V142" s="262"/>
      <c r="W142" s="262"/>
    </row>
    <row r="143" spans="2:23" s="52" customFormat="1" ht="16.8">
      <c r="B143" s="287"/>
      <c r="C143" s="358"/>
      <c r="D143" s="360"/>
      <c r="E143" s="357"/>
      <c r="F143" s="277"/>
      <c r="G143" s="176"/>
      <c r="H143" s="176"/>
      <c r="I143" s="367"/>
      <c r="J143" s="361"/>
      <c r="K143" s="333"/>
      <c r="L143" s="23"/>
      <c r="M143" s="23"/>
      <c r="N143" s="24"/>
      <c r="O143" s="24"/>
      <c r="P143" s="24"/>
      <c r="Q143" s="24"/>
      <c r="R143" s="24"/>
      <c r="S143" s="24"/>
      <c r="T143" s="24"/>
      <c r="U143" s="24"/>
      <c r="V143" s="262"/>
      <c r="W143" s="262"/>
    </row>
    <row r="144" spans="2:23" s="53" customFormat="1" ht="16.8" collapsed="1">
      <c r="B144" s="286"/>
      <c r="C144" s="30"/>
      <c r="D144" s="31"/>
      <c r="E144" s="32"/>
      <c r="F144" s="249"/>
      <c r="G144" s="249"/>
      <c r="H144" s="378" t="s">
        <v>1218</v>
      </c>
      <c r="I144" s="290"/>
      <c r="J144" s="361"/>
      <c r="K144" s="333"/>
      <c r="L144" s="261"/>
      <c r="M144" s="261"/>
      <c r="N144" s="267"/>
      <c r="O144" s="267"/>
      <c r="P144" s="267"/>
      <c r="Q144" s="267"/>
      <c r="R144" s="267"/>
      <c r="S144" s="267"/>
      <c r="T144" s="267"/>
      <c r="U144" s="267"/>
      <c r="V144" s="267"/>
      <c r="W144" s="262"/>
    </row>
    <row r="145" spans="2:23" s="51" customFormat="1" ht="16.8">
      <c r="B145" s="289"/>
      <c r="C145" s="36"/>
      <c r="D145" s="58"/>
      <c r="E145" s="36"/>
      <c r="F145" s="253"/>
      <c r="G145" s="253"/>
      <c r="H145" s="178"/>
      <c r="I145" s="369"/>
      <c r="J145" s="361"/>
      <c r="K145" s="333"/>
      <c r="L145" s="265"/>
      <c r="M145" s="265"/>
      <c r="N145" s="268"/>
      <c r="O145" s="268"/>
      <c r="P145" s="268"/>
      <c r="Q145" s="268"/>
      <c r="R145" s="268"/>
      <c r="S145" s="268"/>
      <c r="T145" s="268"/>
      <c r="U145" s="268"/>
      <c r="V145" s="262"/>
      <c r="W145" s="262"/>
    </row>
    <row r="146" spans="2:23" s="53" customFormat="1" ht="16.8">
      <c r="B146" s="286" t="s">
        <v>414</v>
      </c>
      <c r="C146" s="32"/>
      <c r="D146" s="297" t="s">
        <v>380</v>
      </c>
      <c r="E146" s="32"/>
      <c r="F146" s="249"/>
      <c r="G146" s="249"/>
      <c r="H146" s="175"/>
      <c r="I146" s="290"/>
      <c r="J146" s="361"/>
      <c r="K146" s="333"/>
      <c r="L146" s="261"/>
      <c r="M146" s="261"/>
      <c r="N146" s="263"/>
      <c r="O146" s="263"/>
      <c r="P146" s="263"/>
      <c r="Q146" s="263"/>
      <c r="R146" s="263"/>
      <c r="S146" s="263"/>
      <c r="T146" s="263"/>
      <c r="U146" s="263"/>
      <c r="V146" s="262"/>
      <c r="W146" s="262"/>
    </row>
    <row r="147" spans="2:23" s="51" customFormat="1" ht="41.4">
      <c r="B147" s="289" t="s">
        <v>774</v>
      </c>
      <c r="C147" s="358" t="s">
        <v>1208</v>
      </c>
      <c r="D147" s="360" t="s">
        <v>786</v>
      </c>
      <c r="E147" s="357" t="s">
        <v>6</v>
      </c>
      <c r="F147" s="251">
        <v>690</v>
      </c>
      <c r="G147" s="176"/>
      <c r="H147" s="176"/>
      <c r="I147" s="367"/>
      <c r="J147" s="361"/>
      <c r="K147" s="333"/>
      <c r="L147" s="23"/>
      <c r="M147" s="23"/>
      <c r="N147" s="24"/>
      <c r="O147" s="24"/>
      <c r="P147" s="24"/>
      <c r="Q147" s="24"/>
      <c r="R147" s="24"/>
      <c r="S147" s="24"/>
      <c r="T147" s="24"/>
      <c r="U147" s="24"/>
      <c r="V147" s="262"/>
      <c r="W147" s="262"/>
    </row>
    <row r="148" spans="2:23" s="51" customFormat="1" ht="34.5" customHeight="1">
      <c r="B148" s="289" t="s">
        <v>775</v>
      </c>
      <c r="C148" s="358" t="s">
        <v>107</v>
      </c>
      <c r="D148" s="360" t="s">
        <v>960</v>
      </c>
      <c r="E148" s="357" t="s">
        <v>5</v>
      </c>
      <c r="F148" s="251">
        <v>138</v>
      </c>
      <c r="G148" s="176"/>
      <c r="H148" s="176"/>
      <c r="I148" s="367"/>
      <c r="J148" s="361"/>
      <c r="K148" s="333"/>
      <c r="L148" s="23"/>
      <c r="M148" s="23"/>
      <c r="N148" s="24"/>
      <c r="O148" s="24"/>
      <c r="P148" s="24"/>
      <c r="Q148" s="24"/>
      <c r="R148" s="24"/>
      <c r="S148" s="24"/>
      <c r="T148" s="24"/>
      <c r="U148" s="24"/>
      <c r="V148" s="262"/>
      <c r="W148" s="262"/>
    </row>
    <row r="149" spans="2:23" s="51" customFormat="1" ht="16.8">
      <c r="B149" s="289"/>
      <c r="C149" s="358"/>
      <c r="D149" s="360"/>
      <c r="E149" s="357"/>
      <c r="F149" s="251"/>
      <c r="G149" s="176"/>
      <c r="H149" s="176"/>
      <c r="I149" s="367"/>
      <c r="J149" s="361"/>
      <c r="K149" s="333"/>
      <c r="L149" s="23"/>
      <c r="M149" s="23"/>
      <c r="N149" s="24"/>
      <c r="O149" s="24"/>
      <c r="P149" s="24"/>
      <c r="Q149" s="24"/>
      <c r="R149" s="24"/>
      <c r="S149" s="24"/>
      <c r="T149" s="24"/>
      <c r="U149" s="24"/>
      <c r="V149" s="262"/>
      <c r="W149" s="262"/>
    </row>
    <row r="150" spans="2:23" s="52" customFormat="1" ht="16.8">
      <c r="B150" s="286"/>
      <c r="C150" s="32"/>
      <c r="D150" s="31"/>
      <c r="E150" s="32"/>
      <c r="F150" s="249"/>
      <c r="G150" s="249"/>
      <c r="H150" s="378" t="s">
        <v>1218</v>
      </c>
      <c r="I150" s="290"/>
      <c r="J150" s="361"/>
      <c r="K150" s="333"/>
      <c r="L150" s="23"/>
      <c r="M150" s="23"/>
      <c r="N150" s="24"/>
      <c r="O150" s="24"/>
      <c r="P150" s="24"/>
      <c r="Q150" s="24"/>
      <c r="R150" s="24"/>
      <c r="S150" s="24"/>
      <c r="T150" s="24"/>
      <c r="U150" s="24"/>
      <c r="V150" s="262"/>
      <c r="W150" s="262"/>
    </row>
    <row r="151" spans="2:23" ht="16.8">
      <c r="B151" s="288"/>
      <c r="C151" s="357"/>
      <c r="D151" s="33"/>
      <c r="E151" s="29"/>
      <c r="F151" s="252"/>
      <c r="G151" s="252"/>
      <c r="H151" s="177"/>
      <c r="I151" s="370"/>
      <c r="J151" s="361"/>
      <c r="K151" s="333"/>
      <c r="V151" s="266"/>
      <c r="W151" s="266"/>
    </row>
    <row r="152" spans="2:23" s="53" customFormat="1" ht="16.8">
      <c r="B152" s="286" t="s">
        <v>415</v>
      </c>
      <c r="C152" s="32"/>
      <c r="D152" s="297" t="s">
        <v>381</v>
      </c>
      <c r="E152" s="32"/>
      <c r="F152" s="249"/>
      <c r="G152" s="249"/>
      <c r="H152" s="175"/>
      <c r="I152" s="290"/>
      <c r="J152" s="361"/>
      <c r="K152" s="333"/>
      <c r="L152" s="261"/>
      <c r="M152" s="261"/>
      <c r="N152" s="263"/>
      <c r="O152" s="263"/>
      <c r="P152" s="263"/>
      <c r="Q152" s="263"/>
      <c r="R152" s="263"/>
      <c r="S152" s="263"/>
      <c r="T152" s="263"/>
      <c r="U152" s="263"/>
      <c r="V152" s="262"/>
      <c r="W152" s="262"/>
    </row>
    <row r="153" spans="2:23" s="52" customFormat="1" ht="96.6">
      <c r="B153" s="287" t="s">
        <v>478</v>
      </c>
      <c r="C153" s="358" t="s">
        <v>112</v>
      </c>
      <c r="D153" s="360" t="s">
        <v>965</v>
      </c>
      <c r="E153" s="357" t="s">
        <v>8</v>
      </c>
      <c r="F153" s="250">
        <v>417.96</v>
      </c>
      <c r="G153" s="176"/>
      <c r="H153" s="176"/>
      <c r="I153" s="367"/>
      <c r="J153" s="361"/>
      <c r="K153" s="333"/>
      <c r="L153" s="23"/>
      <c r="M153" s="23"/>
      <c r="N153" s="24"/>
      <c r="O153" s="24"/>
      <c r="P153" s="24"/>
      <c r="Q153" s="24"/>
      <c r="R153" s="24"/>
      <c r="S153" s="24"/>
      <c r="T153" s="24"/>
      <c r="U153" s="24"/>
      <c r="V153" s="262"/>
      <c r="W153" s="262"/>
    </row>
    <row r="154" spans="2:23" s="52" customFormat="1" ht="45" customHeight="1">
      <c r="B154" s="287" t="s">
        <v>479</v>
      </c>
      <c r="C154" s="358" t="s">
        <v>129</v>
      </c>
      <c r="D154" s="360" t="s">
        <v>982</v>
      </c>
      <c r="E154" s="357" t="s">
        <v>10</v>
      </c>
      <c r="F154" s="250">
        <v>3413.15</v>
      </c>
      <c r="G154" s="176"/>
      <c r="H154" s="176"/>
      <c r="I154" s="367"/>
      <c r="J154" s="361"/>
      <c r="K154" s="333"/>
      <c r="L154" s="23"/>
      <c r="M154" s="23"/>
      <c r="N154" s="24"/>
      <c r="O154" s="24"/>
      <c r="P154" s="24"/>
      <c r="Q154" s="24"/>
      <c r="R154" s="24"/>
      <c r="S154" s="24"/>
      <c r="T154" s="24"/>
      <c r="U154" s="24"/>
      <c r="V154" s="262"/>
      <c r="W154" s="262"/>
    </row>
    <row r="155" spans="2:23" s="52" customFormat="1" ht="47.25" customHeight="1">
      <c r="B155" s="287" t="s">
        <v>480</v>
      </c>
      <c r="C155" s="358" t="s">
        <v>79</v>
      </c>
      <c r="D155" s="360" t="s">
        <v>932</v>
      </c>
      <c r="E155" s="357" t="s">
        <v>10</v>
      </c>
      <c r="F155" s="250">
        <v>3135.2299999999996</v>
      </c>
      <c r="G155" s="176"/>
      <c r="H155" s="176"/>
      <c r="I155" s="367"/>
      <c r="J155" s="361"/>
      <c r="K155" s="333"/>
      <c r="L155" s="23"/>
      <c r="M155" s="23"/>
      <c r="N155" s="24"/>
      <c r="O155" s="24"/>
      <c r="P155" s="24"/>
      <c r="Q155" s="24"/>
      <c r="R155" s="24"/>
      <c r="S155" s="24"/>
      <c r="T155" s="24"/>
      <c r="U155" s="24"/>
      <c r="V155" s="262"/>
      <c r="W155" s="262"/>
    </row>
    <row r="156" spans="2:23" s="52" customFormat="1" ht="76.5" customHeight="1">
      <c r="B156" s="287" t="s">
        <v>481</v>
      </c>
      <c r="C156" s="358" t="s">
        <v>113</v>
      </c>
      <c r="D156" s="360" t="s">
        <v>966</v>
      </c>
      <c r="E156" s="357" t="s">
        <v>56</v>
      </c>
      <c r="F156" s="250">
        <v>4649.52</v>
      </c>
      <c r="G156" s="176"/>
      <c r="H156" s="176"/>
      <c r="I156" s="367"/>
      <c r="J156" s="361"/>
      <c r="K156" s="333"/>
      <c r="L156" s="23"/>
      <c r="M156" s="23"/>
      <c r="N156" s="24"/>
      <c r="O156" s="24"/>
      <c r="P156" s="24"/>
      <c r="Q156" s="24"/>
      <c r="R156" s="24"/>
      <c r="S156" s="24"/>
      <c r="T156" s="24"/>
      <c r="U156" s="24"/>
      <c r="V156" s="262"/>
      <c r="W156" s="262"/>
    </row>
    <row r="157" spans="2:23" s="52" customFormat="1" ht="46.5" customHeight="1">
      <c r="B157" s="287" t="s">
        <v>482</v>
      </c>
      <c r="C157" s="358" t="s">
        <v>109</v>
      </c>
      <c r="D157" s="360" t="s">
        <v>962</v>
      </c>
      <c r="E157" s="357" t="s">
        <v>56</v>
      </c>
      <c r="F157" s="250">
        <v>4649.52</v>
      </c>
      <c r="G157" s="176"/>
      <c r="H157" s="176"/>
      <c r="I157" s="367"/>
      <c r="J157" s="361"/>
      <c r="K157" s="333"/>
      <c r="L157" s="23"/>
      <c r="M157" s="23"/>
      <c r="N157" s="24"/>
      <c r="O157" s="24"/>
      <c r="P157" s="24"/>
      <c r="Q157" s="24"/>
      <c r="R157" s="24"/>
      <c r="S157" s="24"/>
      <c r="T157" s="24"/>
      <c r="U157" s="24"/>
      <c r="V157" s="262"/>
      <c r="W157" s="262"/>
    </row>
    <row r="158" spans="2:23" s="52" customFormat="1" ht="89.25" customHeight="1">
      <c r="B158" s="287" t="s">
        <v>600</v>
      </c>
      <c r="C158" s="358" t="s">
        <v>114</v>
      </c>
      <c r="D158" s="360" t="s">
        <v>967</v>
      </c>
      <c r="E158" s="357" t="s">
        <v>10</v>
      </c>
      <c r="F158" s="250">
        <v>2270.0299999999997</v>
      </c>
      <c r="G158" s="176"/>
      <c r="H158" s="176"/>
      <c r="I158" s="367"/>
      <c r="J158" s="361"/>
      <c r="K158" s="333"/>
      <c r="L158" s="23"/>
      <c r="M158" s="23"/>
      <c r="N158" s="24"/>
      <c r="O158" s="24"/>
      <c r="P158" s="24"/>
      <c r="Q158" s="24"/>
      <c r="R158" s="24"/>
      <c r="S158" s="24"/>
      <c r="T158" s="24"/>
      <c r="U158" s="24"/>
      <c r="V158" s="262"/>
      <c r="W158" s="262"/>
    </row>
    <row r="159" spans="2:23" s="52" customFormat="1" ht="55.2">
      <c r="B159" s="287" t="s">
        <v>601</v>
      </c>
      <c r="C159" s="358" t="s">
        <v>108</v>
      </c>
      <c r="D159" s="360" t="s">
        <v>961</v>
      </c>
      <c r="E159" s="357" t="s">
        <v>8</v>
      </c>
      <c r="F159" s="250">
        <v>328.4</v>
      </c>
      <c r="G159" s="176"/>
      <c r="H159" s="176"/>
      <c r="I159" s="367"/>
      <c r="J159" s="361"/>
      <c r="K159" s="333"/>
      <c r="L159" s="23"/>
      <c r="M159" s="23"/>
      <c r="N159" s="24"/>
      <c r="O159" s="24"/>
      <c r="P159" s="24"/>
      <c r="Q159" s="24"/>
      <c r="R159" s="24"/>
      <c r="S159" s="24"/>
      <c r="T159" s="24"/>
      <c r="U159" s="24"/>
      <c r="V159" s="262"/>
      <c r="W159" s="262"/>
    </row>
    <row r="160" spans="2:23" s="359" customFormat="1" ht="33" customHeight="1">
      <c r="B160" s="287" t="s">
        <v>1197</v>
      </c>
      <c r="C160" s="358" t="s">
        <v>115</v>
      </c>
      <c r="D160" s="360" t="s">
        <v>968</v>
      </c>
      <c r="E160" s="357" t="s">
        <v>8</v>
      </c>
      <c r="F160" s="250">
        <v>250.7</v>
      </c>
      <c r="G160" s="176"/>
      <c r="H160" s="176"/>
      <c r="I160" s="367"/>
      <c r="J160" s="361"/>
      <c r="K160" s="333"/>
      <c r="L160" s="356"/>
      <c r="M160" s="356"/>
      <c r="N160" s="24"/>
      <c r="O160" s="24"/>
      <c r="P160" s="24"/>
      <c r="Q160" s="24"/>
      <c r="R160" s="24"/>
      <c r="S160" s="24"/>
      <c r="T160" s="24"/>
      <c r="U160" s="24"/>
      <c r="V160" s="262"/>
      <c r="W160" s="262"/>
    </row>
    <row r="161" spans="2:23" s="52" customFormat="1" ht="16.8">
      <c r="B161" s="287"/>
      <c r="C161" s="358"/>
      <c r="D161" s="360"/>
      <c r="E161" s="357"/>
      <c r="F161" s="250"/>
      <c r="G161" s="176"/>
      <c r="H161" s="176"/>
      <c r="I161" s="367"/>
      <c r="J161" s="361"/>
      <c r="K161" s="333"/>
      <c r="L161" s="23"/>
      <c r="M161" s="23"/>
      <c r="N161" s="24"/>
      <c r="O161" s="24"/>
      <c r="P161" s="24"/>
      <c r="Q161" s="24"/>
      <c r="R161" s="24"/>
      <c r="S161" s="24"/>
      <c r="T161" s="24"/>
      <c r="U161" s="24"/>
      <c r="V161" s="262"/>
      <c r="W161" s="262"/>
    </row>
    <row r="162" spans="2:23" s="52" customFormat="1" ht="16.8" collapsed="1">
      <c r="B162" s="286"/>
      <c r="C162" s="30"/>
      <c r="D162" s="31"/>
      <c r="E162" s="32"/>
      <c r="F162" s="249"/>
      <c r="G162" s="249"/>
      <c r="H162" s="378" t="s">
        <v>1218</v>
      </c>
      <c r="I162" s="290"/>
      <c r="J162" s="361"/>
      <c r="K162" s="333"/>
      <c r="L162" s="23"/>
      <c r="M162" s="23"/>
      <c r="N162" s="24"/>
      <c r="O162" s="24"/>
      <c r="P162" s="24"/>
      <c r="Q162" s="24"/>
      <c r="R162" s="24"/>
      <c r="S162" s="24"/>
      <c r="T162" s="24"/>
      <c r="U162" s="24"/>
      <c r="V162" s="262"/>
      <c r="W162" s="262"/>
    </row>
    <row r="163" spans="2:23" s="52" customFormat="1" ht="16.8">
      <c r="B163" s="287"/>
      <c r="C163" s="357"/>
      <c r="D163" s="360"/>
      <c r="E163" s="358"/>
      <c r="F163" s="250"/>
      <c r="G163" s="250"/>
      <c r="H163" s="176"/>
      <c r="I163" s="367"/>
      <c r="J163" s="361"/>
      <c r="K163" s="333"/>
      <c r="L163" s="23"/>
      <c r="M163" s="23"/>
      <c r="N163" s="24"/>
      <c r="O163" s="24"/>
      <c r="P163" s="24"/>
      <c r="Q163" s="24"/>
      <c r="R163" s="24"/>
      <c r="S163" s="24"/>
      <c r="T163" s="24"/>
      <c r="U163" s="24"/>
      <c r="V163" s="262"/>
      <c r="W163" s="262"/>
    </row>
    <row r="164" spans="2:23" s="53" customFormat="1" ht="16.8">
      <c r="B164" s="286" t="s">
        <v>416</v>
      </c>
      <c r="C164" s="32"/>
      <c r="D164" s="297" t="s">
        <v>382</v>
      </c>
      <c r="E164" s="32"/>
      <c r="F164" s="249"/>
      <c r="G164" s="249"/>
      <c r="H164" s="175"/>
      <c r="I164" s="290"/>
      <c r="J164" s="361"/>
      <c r="K164" s="333"/>
      <c r="L164" s="261"/>
      <c r="M164" s="261"/>
      <c r="N164" s="263"/>
      <c r="O164" s="263"/>
      <c r="P164" s="263"/>
      <c r="Q164" s="263"/>
      <c r="R164" s="263"/>
      <c r="S164" s="263"/>
      <c r="T164" s="263"/>
      <c r="U164" s="263"/>
      <c r="V164" s="262"/>
      <c r="W164" s="262"/>
    </row>
    <row r="165" spans="2:23" s="52" customFormat="1" ht="82.8">
      <c r="B165" s="287" t="s">
        <v>475</v>
      </c>
      <c r="C165" s="358" t="s">
        <v>116</v>
      </c>
      <c r="D165" s="360" t="s">
        <v>969</v>
      </c>
      <c r="E165" s="357" t="s">
        <v>10</v>
      </c>
      <c r="F165" s="276">
        <v>3949.13</v>
      </c>
      <c r="G165" s="176"/>
      <c r="H165" s="176"/>
      <c r="I165" s="367"/>
      <c r="J165" s="361"/>
      <c r="K165" s="333"/>
      <c r="L165" s="23"/>
      <c r="M165" s="23"/>
      <c r="N165" s="24"/>
      <c r="O165" s="24"/>
      <c r="P165" s="24"/>
      <c r="Q165" s="24"/>
      <c r="R165" s="24"/>
      <c r="S165" s="24"/>
      <c r="T165" s="24"/>
      <c r="U165" s="24"/>
      <c r="V165" s="262"/>
      <c r="W165" s="262"/>
    </row>
    <row r="166" spans="2:23" s="52" customFormat="1" ht="69">
      <c r="B166" s="287" t="s">
        <v>476</v>
      </c>
      <c r="C166" s="358" t="s">
        <v>117</v>
      </c>
      <c r="D166" s="360" t="s">
        <v>970</v>
      </c>
      <c r="E166" s="357" t="s">
        <v>10</v>
      </c>
      <c r="F166" s="276">
        <v>148</v>
      </c>
      <c r="G166" s="176"/>
      <c r="H166" s="176"/>
      <c r="I166" s="367"/>
      <c r="J166" s="361"/>
      <c r="K166" s="333"/>
      <c r="L166" s="23"/>
      <c r="M166" s="23"/>
      <c r="N166" s="24"/>
      <c r="O166" s="24"/>
      <c r="P166" s="24"/>
      <c r="Q166" s="24"/>
      <c r="R166" s="24"/>
      <c r="S166" s="24"/>
      <c r="T166" s="24"/>
      <c r="U166" s="24"/>
      <c r="V166" s="262"/>
      <c r="W166" s="262"/>
    </row>
    <row r="167" spans="2:23" s="52" customFormat="1" ht="62.25" customHeight="1">
      <c r="B167" s="287" t="s">
        <v>510</v>
      </c>
      <c r="C167" s="358" t="s">
        <v>119</v>
      </c>
      <c r="D167" s="360" t="s">
        <v>972</v>
      </c>
      <c r="E167" s="357" t="s">
        <v>10</v>
      </c>
      <c r="F167" s="276">
        <v>49.05</v>
      </c>
      <c r="G167" s="176"/>
      <c r="H167" s="176"/>
      <c r="I167" s="367"/>
      <c r="J167" s="361"/>
      <c r="K167" s="333"/>
      <c r="L167" s="23"/>
      <c r="M167" s="23"/>
      <c r="N167" s="24"/>
      <c r="O167" s="24"/>
      <c r="P167" s="24"/>
      <c r="Q167" s="24"/>
      <c r="R167" s="24"/>
      <c r="S167" s="24"/>
      <c r="T167" s="24"/>
      <c r="U167" s="24"/>
      <c r="V167" s="262"/>
      <c r="W167" s="262"/>
    </row>
    <row r="168" spans="2:23" s="52" customFormat="1" ht="69">
      <c r="B168" s="287" t="s">
        <v>511</v>
      </c>
      <c r="C168" s="358" t="s">
        <v>118</v>
      </c>
      <c r="D168" s="360" t="s">
        <v>971</v>
      </c>
      <c r="E168" s="357" t="s">
        <v>10</v>
      </c>
      <c r="F168" s="276">
        <v>12</v>
      </c>
      <c r="G168" s="176"/>
      <c r="H168" s="176"/>
      <c r="I168" s="367"/>
      <c r="J168" s="361"/>
      <c r="K168" s="333"/>
      <c r="L168" s="23"/>
      <c r="M168" s="23"/>
      <c r="N168" s="24"/>
      <c r="O168" s="24"/>
      <c r="P168" s="24"/>
      <c r="Q168" s="24"/>
      <c r="R168" s="24"/>
      <c r="S168" s="24"/>
      <c r="T168" s="24"/>
      <c r="U168" s="24"/>
      <c r="V168" s="262"/>
      <c r="W168" s="262"/>
    </row>
    <row r="169" spans="2:23" s="52" customFormat="1" ht="27.6">
      <c r="B169" s="287" t="s">
        <v>761</v>
      </c>
      <c r="C169" s="358" t="s">
        <v>110</v>
      </c>
      <c r="D169" s="360" t="s">
        <v>963</v>
      </c>
      <c r="E169" s="357" t="s">
        <v>8</v>
      </c>
      <c r="F169" s="276">
        <v>0.86</v>
      </c>
      <c r="G169" s="176"/>
      <c r="H169" s="176"/>
      <c r="I169" s="367"/>
      <c r="J169" s="361"/>
      <c r="K169" s="333"/>
      <c r="L169" s="23"/>
      <c r="M169" s="23"/>
      <c r="N169" s="24"/>
      <c r="O169" s="24"/>
      <c r="P169" s="24"/>
      <c r="Q169" s="24"/>
      <c r="R169" s="24"/>
      <c r="S169" s="24"/>
      <c r="T169" s="24"/>
      <c r="U169" s="24"/>
      <c r="V169" s="262"/>
      <c r="W169" s="262"/>
    </row>
    <row r="170" spans="2:23" s="52" customFormat="1" ht="16.8">
      <c r="B170" s="287"/>
      <c r="C170" s="358"/>
      <c r="D170" s="360"/>
      <c r="E170" s="357"/>
      <c r="F170" s="276"/>
      <c r="G170" s="176"/>
      <c r="H170" s="176"/>
      <c r="I170" s="367"/>
      <c r="J170" s="361"/>
      <c r="K170" s="333"/>
      <c r="L170" s="23"/>
      <c r="M170" s="23"/>
      <c r="N170" s="24"/>
      <c r="O170" s="24"/>
      <c r="P170" s="24"/>
      <c r="Q170" s="24"/>
      <c r="R170" s="24"/>
      <c r="S170" s="24"/>
      <c r="T170" s="24"/>
      <c r="U170" s="24"/>
      <c r="V170" s="262"/>
      <c r="W170" s="262"/>
    </row>
    <row r="171" spans="2:23" s="52" customFormat="1" ht="16.8" collapsed="1">
      <c r="B171" s="286"/>
      <c r="C171" s="30"/>
      <c r="D171" s="31"/>
      <c r="E171" s="32"/>
      <c r="F171" s="249"/>
      <c r="G171" s="249"/>
      <c r="H171" s="378" t="s">
        <v>1218</v>
      </c>
      <c r="I171" s="290"/>
      <c r="J171" s="361"/>
      <c r="K171" s="333"/>
      <c r="L171" s="23"/>
      <c r="M171" s="23"/>
      <c r="N171" s="24"/>
      <c r="O171" s="24"/>
      <c r="P171" s="24"/>
      <c r="Q171" s="24"/>
      <c r="R171" s="24"/>
      <c r="S171" s="24"/>
      <c r="T171" s="24"/>
      <c r="U171" s="24"/>
      <c r="V171" s="262"/>
      <c r="W171" s="262"/>
    </row>
    <row r="172" spans="2:23" s="52" customFormat="1" ht="16.8">
      <c r="B172" s="287"/>
      <c r="C172" s="357"/>
      <c r="D172" s="360"/>
      <c r="E172" s="358"/>
      <c r="F172" s="250"/>
      <c r="G172" s="250"/>
      <c r="H172" s="176"/>
      <c r="I172" s="367"/>
      <c r="J172" s="361"/>
      <c r="K172" s="333"/>
      <c r="L172" s="23"/>
      <c r="M172" s="23"/>
      <c r="N172" s="24"/>
      <c r="O172" s="24"/>
      <c r="P172" s="24"/>
      <c r="Q172" s="24"/>
      <c r="R172" s="24"/>
      <c r="S172" s="24"/>
      <c r="T172" s="24"/>
      <c r="U172" s="24"/>
      <c r="V172" s="262"/>
      <c r="W172" s="262"/>
    </row>
    <row r="173" spans="2:23" s="53" customFormat="1" ht="16.8">
      <c r="B173" s="286" t="s">
        <v>417</v>
      </c>
      <c r="C173" s="32"/>
      <c r="D173" s="297" t="s">
        <v>383</v>
      </c>
      <c r="E173" s="32"/>
      <c r="F173" s="249"/>
      <c r="G173" s="249"/>
      <c r="H173" s="175"/>
      <c r="I173" s="290"/>
      <c r="J173" s="361"/>
      <c r="K173" s="333"/>
      <c r="L173" s="261"/>
      <c r="M173" s="261"/>
      <c r="N173" s="263"/>
      <c r="O173" s="263"/>
      <c r="P173" s="263"/>
      <c r="Q173" s="263"/>
      <c r="R173" s="263"/>
      <c r="S173" s="263"/>
      <c r="T173" s="263"/>
      <c r="U173" s="263"/>
      <c r="V173" s="262"/>
      <c r="W173" s="262"/>
    </row>
    <row r="174" spans="2:23" s="52" customFormat="1" ht="41.4">
      <c r="B174" s="287" t="s">
        <v>477</v>
      </c>
      <c r="C174" s="358" t="s">
        <v>120</v>
      </c>
      <c r="D174" s="360" t="s">
        <v>973</v>
      </c>
      <c r="E174" s="357" t="s">
        <v>10</v>
      </c>
      <c r="F174" s="250">
        <v>7258.26</v>
      </c>
      <c r="G174" s="176"/>
      <c r="H174" s="176"/>
      <c r="I174" s="367"/>
      <c r="J174" s="361"/>
      <c r="K174" s="333"/>
      <c r="L174" s="23"/>
      <c r="M174" s="23"/>
      <c r="N174" s="24"/>
      <c r="O174" s="24"/>
      <c r="P174" s="24"/>
      <c r="Q174" s="24"/>
      <c r="R174" s="24"/>
      <c r="S174" s="24"/>
      <c r="T174" s="24"/>
      <c r="U174" s="24"/>
      <c r="V174" s="262"/>
      <c r="W174" s="262"/>
    </row>
    <row r="175" spans="2:23" s="52" customFormat="1" ht="55.2">
      <c r="B175" s="287" t="s">
        <v>512</v>
      </c>
      <c r="C175" s="358" t="s">
        <v>121</v>
      </c>
      <c r="D175" s="360" t="s">
        <v>974</v>
      </c>
      <c r="E175" s="357" t="s">
        <v>10</v>
      </c>
      <c r="F175" s="250">
        <v>7258.26</v>
      </c>
      <c r="G175" s="176"/>
      <c r="H175" s="176"/>
      <c r="I175" s="367"/>
      <c r="J175" s="361"/>
      <c r="K175" s="333"/>
      <c r="L175" s="23"/>
      <c r="M175" s="23"/>
      <c r="N175" s="24"/>
      <c r="O175" s="24"/>
      <c r="P175" s="24"/>
      <c r="Q175" s="24"/>
      <c r="R175" s="24"/>
      <c r="S175" s="24"/>
      <c r="T175" s="24"/>
      <c r="U175" s="24"/>
      <c r="V175" s="262"/>
      <c r="W175" s="262"/>
    </row>
    <row r="176" spans="2:23" s="52" customFormat="1" ht="55.2">
      <c r="B176" s="287" t="s">
        <v>513</v>
      </c>
      <c r="C176" s="358" t="s">
        <v>122</v>
      </c>
      <c r="D176" s="360" t="s">
        <v>975</v>
      </c>
      <c r="E176" s="357" t="s">
        <v>10</v>
      </c>
      <c r="F176" s="250">
        <v>182</v>
      </c>
      <c r="G176" s="176"/>
      <c r="H176" s="176"/>
      <c r="I176" s="367"/>
      <c r="J176" s="361"/>
      <c r="K176" s="333"/>
      <c r="L176" s="23"/>
      <c r="M176" s="23"/>
      <c r="N176" s="24"/>
      <c r="O176" s="24"/>
      <c r="P176" s="24"/>
      <c r="Q176" s="24"/>
      <c r="R176" s="24"/>
      <c r="S176" s="24"/>
      <c r="T176" s="24"/>
      <c r="U176" s="24"/>
      <c r="V176" s="262"/>
      <c r="W176" s="262"/>
    </row>
    <row r="177" spans="2:23" s="52" customFormat="1" ht="96.6">
      <c r="B177" s="287" t="s">
        <v>514</v>
      </c>
      <c r="C177" s="358" t="s">
        <v>124</v>
      </c>
      <c r="D177" s="360" t="s">
        <v>977</v>
      </c>
      <c r="E177" s="357" t="s">
        <v>10</v>
      </c>
      <c r="F177" s="250">
        <v>320</v>
      </c>
      <c r="G177" s="176"/>
      <c r="H177" s="176"/>
      <c r="I177" s="367"/>
      <c r="J177" s="361"/>
      <c r="K177" s="333"/>
      <c r="L177" s="23"/>
      <c r="M177" s="23"/>
      <c r="N177" s="24"/>
      <c r="O177" s="24"/>
      <c r="P177" s="24"/>
      <c r="Q177" s="24"/>
      <c r="R177" s="24"/>
      <c r="S177" s="24"/>
      <c r="T177" s="24"/>
      <c r="U177" s="24"/>
      <c r="V177" s="262"/>
      <c r="W177" s="262"/>
    </row>
    <row r="178" spans="2:23" s="52" customFormat="1" ht="96.6">
      <c r="B178" s="287" t="s">
        <v>515</v>
      </c>
      <c r="C178" s="358" t="s">
        <v>130</v>
      </c>
      <c r="D178" s="360" t="s">
        <v>765</v>
      </c>
      <c r="E178" s="357" t="s">
        <v>10</v>
      </c>
      <c r="F178" s="250">
        <v>211.98</v>
      </c>
      <c r="G178" s="176"/>
      <c r="H178" s="176"/>
      <c r="I178" s="367"/>
      <c r="J178" s="361"/>
      <c r="K178" s="333"/>
      <c r="L178" s="23"/>
      <c r="M178" s="23"/>
      <c r="N178" s="24"/>
      <c r="O178" s="24"/>
      <c r="P178" s="24"/>
      <c r="Q178" s="24"/>
      <c r="R178" s="24"/>
      <c r="S178" s="24"/>
      <c r="T178" s="24"/>
      <c r="U178" s="24"/>
      <c r="V178" s="262"/>
      <c r="W178" s="262"/>
    </row>
    <row r="179" spans="2:23" s="52" customFormat="1" ht="48.75" customHeight="1">
      <c r="B179" s="287" t="s">
        <v>590</v>
      </c>
      <c r="C179" s="358" t="s">
        <v>136</v>
      </c>
      <c r="D179" s="360" t="s">
        <v>988</v>
      </c>
      <c r="E179" s="357" t="s">
        <v>6</v>
      </c>
      <c r="F179" s="250">
        <v>19.6</v>
      </c>
      <c r="G179" s="176"/>
      <c r="H179" s="176"/>
      <c r="I179" s="367"/>
      <c r="J179" s="361"/>
      <c r="K179" s="333"/>
      <c r="L179" s="23"/>
      <c r="M179" s="23"/>
      <c r="N179" s="24"/>
      <c r="O179" s="24"/>
      <c r="P179" s="24"/>
      <c r="Q179" s="24"/>
      <c r="R179" s="24"/>
      <c r="S179" s="24"/>
      <c r="T179" s="24"/>
      <c r="U179" s="24"/>
      <c r="V179" s="262"/>
      <c r="W179" s="262"/>
    </row>
    <row r="180" spans="2:23" s="52" customFormat="1" ht="69">
      <c r="B180" s="287" t="s">
        <v>591</v>
      </c>
      <c r="C180" s="358" t="s">
        <v>135</v>
      </c>
      <c r="D180" s="360" t="s">
        <v>987</v>
      </c>
      <c r="E180" s="357" t="s">
        <v>10</v>
      </c>
      <c r="F180" s="250">
        <v>4.050000000000001</v>
      </c>
      <c r="G180" s="176"/>
      <c r="H180" s="176"/>
      <c r="I180" s="367"/>
      <c r="J180" s="361"/>
      <c r="K180" s="333"/>
      <c r="L180" s="23"/>
      <c r="M180" s="23"/>
      <c r="N180" s="24"/>
      <c r="O180" s="24"/>
      <c r="P180" s="24"/>
      <c r="Q180" s="24"/>
      <c r="R180" s="24"/>
      <c r="S180" s="24"/>
      <c r="T180" s="24"/>
      <c r="U180" s="24"/>
      <c r="V180" s="262"/>
      <c r="W180" s="262"/>
    </row>
    <row r="181" spans="2:23" s="52" customFormat="1" ht="96.6">
      <c r="B181" s="287" t="s">
        <v>592</v>
      </c>
      <c r="C181" s="358" t="s">
        <v>131</v>
      </c>
      <c r="D181" s="360" t="s">
        <v>983</v>
      </c>
      <c r="E181" s="357" t="s">
        <v>10</v>
      </c>
      <c r="F181" s="250">
        <v>2265.8</v>
      </c>
      <c r="G181" s="176"/>
      <c r="H181" s="176"/>
      <c r="I181" s="367"/>
      <c r="J181" s="361"/>
      <c r="K181" s="333"/>
      <c r="L181" s="23"/>
      <c r="M181" s="23"/>
      <c r="N181" s="24"/>
      <c r="O181" s="24"/>
      <c r="P181" s="24"/>
      <c r="Q181" s="24"/>
      <c r="R181" s="24"/>
      <c r="S181" s="24"/>
      <c r="T181" s="24"/>
      <c r="U181" s="24"/>
      <c r="V181" s="262"/>
      <c r="W181" s="262"/>
    </row>
    <row r="182" spans="2:23" s="52" customFormat="1" ht="69">
      <c r="B182" s="287" t="s">
        <v>593</v>
      </c>
      <c r="C182" s="358" t="s">
        <v>137</v>
      </c>
      <c r="D182" s="360" t="s">
        <v>989</v>
      </c>
      <c r="E182" s="357" t="s">
        <v>6</v>
      </c>
      <c r="F182" s="250">
        <v>464.7400000000001</v>
      </c>
      <c r="G182" s="176"/>
      <c r="H182" s="176"/>
      <c r="I182" s="367"/>
      <c r="J182" s="361"/>
      <c r="K182" s="333"/>
      <c r="L182" s="23"/>
      <c r="M182" s="23"/>
      <c r="N182" s="24"/>
      <c r="O182" s="24"/>
      <c r="P182" s="24"/>
      <c r="Q182" s="24"/>
      <c r="R182" s="24"/>
      <c r="S182" s="24"/>
      <c r="T182" s="24"/>
      <c r="U182" s="24"/>
      <c r="V182" s="262"/>
      <c r="W182" s="262"/>
    </row>
    <row r="183" spans="2:23" s="52" customFormat="1" ht="55.2" collapsed="1">
      <c r="B183" s="287" t="s">
        <v>594</v>
      </c>
      <c r="C183" s="358" t="s">
        <v>138</v>
      </c>
      <c r="D183" s="360" t="s">
        <v>990</v>
      </c>
      <c r="E183" s="357" t="s">
        <v>6</v>
      </c>
      <c r="F183" s="250">
        <v>464.7400000000001</v>
      </c>
      <c r="G183" s="176"/>
      <c r="H183" s="176"/>
      <c r="I183" s="367"/>
      <c r="J183" s="361"/>
      <c r="K183" s="333"/>
      <c r="L183" s="23"/>
      <c r="M183" s="23"/>
      <c r="N183" s="24"/>
      <c r="O183" s="24"/>
      <c r="P183" s="24"/>
      <c r="Q183" s="24"/>
      <c r="R183" s="24"/>
      <c r="S183" s="24"/>
      <c r="T183" s="24"/>
      <c r="U183" s="24"/>
      <c r="V183" s="262"/>
      <c r="W183" s="262"/>
    </row>
    <row r="184" spans="2:23" s="52" customFormat="1" ht="41.4">
      <c r="B184" s="287" t="s">
        <v>598</v>
      </c>
      <c r="C184" s="358" t="s">
        <v>132</v>
      </c>
      <c r="D184" s="360" t="s">
        <v>984</v>
      </c>
      <c r="E184" s="357" t="s">
        <v>6</v>
      </c>
      <c r="F184" s="250">
        <v>1658.6</v>
      </c>
      <c r="G184" s="176"/>
      <c r="H184" s="176"/>
      <c r="I184" s="367"/>
      <c r="J184" s="361"/>
      <c r="K184" s="333"/>
      <c r="L184" s="23"/>
      <c r="M184" s="23"/>
      <c r="N184" s="24"/>
      <c r="O184" s="24"/>
      <c r="P184" s="24"/>
      <c r="Q184" s="24"/>
      <c r="R184" s="24"/>
      <c r="S184" s="24"/>
      <c r="T184" s="24"/>
      <c r="U184" s="24"/>
      <c r="V184" s="262"/>
      <c r="W184" s="262"/>
    </row>
    <row r="185" spans="2:23" s="52" customFormat="1" ht="41.4">
      <c r="B185" s="287" t="s">
        <v>599</v>
      </c>
      <c r="C185" s="358" t="s">
        <v>123</v>
      </c>
      <c r="D185" s="360" t="s">
        <v>976</v>
      </c>
      <c r="E185" s="357" t="s">
        <v>10</v>
      </c>
      <c r="F185" s="250">
        <v>298.65</v>
      </c>
      <c r="G185" s="176"/>
      <c r="H185" s="176"/>
      <c r="I185" s="367"/>
      <c r="J185" s="361"/>
      <c r="K185" s="333"/>
      <c r="L185" s="23"/>
      <c r="M185" s="23"/>
      <c r="N185" s="24"/>
      <c r="O185" s="24"/>
      <c r="P185" s="24"/>
      <c r="Q185" s="24"/>
      <c r="R185" s="24"/>
      <c r="S185" s="24"/>
      <c r="T185" s="24"/>
      <c r="U185" s="24"/>
      <c r="V185" s="262"/>
      <c r="W185" s="262"/>
    </row>
    <row r="186" spans="2:23" s="52" customFormat="1" ht="118.5" customHeight="1">
      <c r="B186" s="287" t="s">
        <v>602</v>
      </c>
      <c r="C186" s="358" t="s">
        <v>125</v>
      </c>
      <c r="D186" s="360" t="s">
        <v>978</v>
      </c>
      <c r="E186" s="357" t="s">
        <v>10</v>
      </c>
      <c r="F186" s="250">
        <v>1985.6</v>
      </c>
      <c r="G186" s="176"/>
      <c r="H186" s="176"/>
      <c r="I186" s="367"/>
      <c r="J186" s="361"/>
      <c r="K186" s="333"/>
      <c r="L186" s="23"/>
      <c r="M186" s="23"/>
      <c r="N186" s="24"/>
      <c r="O186" s="24"/>
      <c r="P186" s="24"/>
      <c r="Q186" s="24"/>
      <c r="R186" s="24"/>
      <c r="S186" s="24"/>
      <c r="T186" s="24"/>
      <c r="U186" s="24"/>
      <c r="V186" s="262"/>
      <c r="W186" s="262"/>
    </row>
    <row r="187" spans="2:23" s="52" customFormat="1" ht="55.2">
      <c r="B187" s="287" t="s">
        <v>766</v>
      </c>
      <c r="C187" s="358" t="s">
        <v>126</v>
      </c>
      <c r="D187" s="360" t="s">
        <v>979</v>
      </c>
      <c r="E187" s="357" t="s">
        <v>10</v>
      </c>
      <c r="F187" s="250">
        <v>116</v>
      </c>
      <c r="G187" s="176"/>
      <c r="H187" s="176"/>
      <c r="I187" s="367"/>
      <c r="J187" s="361"/>
      <c r="K187" s="333"/>
      <c r="L187" s="23"/>
      <c r="M187" s="23"/>
      <c r="N187" s="24"/>
      <c r="O187" s="24"/>
      <c r="P187" s="24"/>
      <c r="Q187" s="24"/>
      <c r="R187" s="24"/>
      <c r="S187" s="24"/>
      <c r="T187" s="24"/>
      <c r="U187" s="24"/>
      <c r="V187" s="262"/>
      <c r="W187" s="262"/>
    </row>
    <row r="188" spans="2:23" s="52" customFormat="1" ht="41.4">
      <c r="B188" s="287" t="s">
        <v>767</v>
      </c>
      <c r="C188" s="358" t="s">
        <v>128</v>
      </c>
      <c r="D188" s="360" t="s">
        <v>981</v>
      </c>
      <c r="E188" s="357" t="s">
        <v>10</v>
      </c>
      <c r="F188" s="250">
        <v>28</v>
      </c>
      <c r="G188" s="176"/>
      <c r="H188" s="176"/>
      <c r="I188" s="367"/>
      <c r="J188" s="361"/>
      <c r="K188" s="333"/>
      <c r="L188" s="23"/>
      <c r="M188" s="23"/>
      <c r="N188" s="24"/>
      <c r="O188" s="24"/>
      <c r="P188" s="24"/>
      <c r="Q188" s="24"/>
      <c r="R188" s="24"/>
      <c r="S188" s="24"/>
      <c r="T188" s="24"/>
      <c r="U188" s="24"/>
      <c r="V188" s="262"/>
      <c r="W188" s="262"/>
    </row>
    <row r="189" spans="2:23" s="52" customFormat="1" ht="55.2">
      <c r="B189" s="287" t="s">
        <v>768</v>
      </c>
      <c r="C189" s="358" t="s">
        <v>127</v>
      </c>
      <c r="D189" s="360" t="s">
        <v>980</v>
      </c>
      <c r="E189" s="357" t="s">
        <v>10</v>
      </c>
      <c r="F189" s="250">
        <v>85</v>
      </c>
      <c r="G189" s="176"/>
      <c r="H189" s="176"/>
      <c r="I189" s="367"/>
      <c r="J189" s="361"/>
      <c r="K189" s="333"/>
      <c r="L189" s="23"/>
      <c r="M189" s="23"/>
      <c r="N189" s="24"/>
      <c r="O189" s="24"/>
      <c r="P189" s="24"/>
      <c r="Q189" s="24"/>
      <c r="R189" s="24"/>
      <c r="S189" s="24"/>
      <c r="T189" s="24"/>
      <c r="U189" s="24"/>
      <c r="V189" s="262"/>
      <c r="W189" s="262"/>
    </row>
    <row r="190" spans="2:23" s="52" customFormat="1" ht="16.8">
      <c r="B190" s="287"/>
      <c r="C190" s="358"/>
      <c r="D190" s="360"/>
      <c r="E190" s="357"/>
      <c r="F190" s="250"/>
      <c r="G190" s="176"/>
      <c r="H190" s="176"/>
      <c r="I190" s="367"/>
      <c r="J190" s="361"/>
      <c r="K190" s="333"/>
      <c r="L190" s="23"/>
      <c r="M190" s="23"/>
      <c r="N190" s="24"/>
      <c r="O190" s="24"/>
      <c r="P190" s="24"/>
      <c r="Q190" s="24"/>
      <c r="R190" s="24"/>
      <c r="S190" s="24"/>
      <c r="T190" s="24"/>
      <c r="U190" s="24"/>
      <c r="V190" s="262"/>
      <c r="W190" s="262"/>
    </row>
    <row r="191" spans="2:23" s="52" customFormat="1" ht="16.8" collapsed="1">
      <c r="B191" s="286"/>
      <c r="C191" s="30"/>
      <c r="D191" s="31"/>
      <c r="E191" s="32"/>
      <c r="F191" s="249"/>
      <c r="G191" s="249"/>
      <c r="H191" s="378" t="s">
        <v>1218</v>
      </c>
      <c r="I191" s="290"/>
      <c r="J191" s="361"/>
      <c r="K191" s="333"/>
      <c r="L191" s="23"/>
      <c r="M191" s="23"/>
      <c r="N191" s="24"/>
      <c r="O191" s="24"/>
      <c r="P191" s="24"/>
      <c r="Q191" s="24"/>
      <c r="R191" s="24"/>
      <c r="S191" s="24"/>
      <c r="T191" s="24"/>
      <c r="U191" s="24"/>
      <c r="V191" s="24"/>
      <c r="W191" s="262"/>
    </row>
    <row r="192" spans="2:23" s="52" customFormat="1" ht="16.8">
      <c r="B192" s="287"/>
      <c r="C192" s="34"/>
      <c r="D192" s="360"/>
      <c r="E192" s="358"/>
      <c r="F192" s="250"/>
      <c r="G192" s="250"/>
      <c r="H192" s="176"/>
      <c r="I192" s="367"/>
      <c r="J192" s="361"/>
      <c r="K192" s="333"/>
      <c r="L192" s="23"/>
      <c r="M192" s="23"/>
      <c r="N192" s="24"/>
      <c r="O192" s="24"/>
      <c r="P192" s="24"/>
      <c r="Q192" s="24"/>
      <c r="R192" s="24"/>
      <c r="S192" s="24"/>
      <c r="T192" s="24"/>
      <c r="U192" s="24"/>
      <c r="V192" s="262"/>
      <c r="W192" s="262"/>
    </row>
    <row r="193" spans="2:23" s="53" customFormat="1" ht="27.6">
      <c r="B193" s="286" t="s">
        <v>418</v>
      </c>
      <c r="C193" s="32"/>
      <c r="D193" s="297" t="s">
        <v>384</v>
      </c>
      <c r="E193" s="32"/>
      <c r="F193" s="249"/>
      <c r="G193" s="249"/>
      <c r="H193" s="175"/>
      <c r="I193" s="290"/>
      <c r="J193" s="361"/>
      <c r="K193" s="333"/>
      <c r="L193" s="269"/>
      <c r="M193" s="269"/>
      <c r="N193" s="261"/>
      <c r="O193" s="261"/>
      <c r="P193" s="261"/>
      <c r="Q193" s="261"/>
      <c r="R193" s="261"/>
      <c r="S193" s="261"/>
      <c r="T193" s="261"/>
      <c r="U193" s="261"/>
      <c r="V193" s="266"/>
      <c r="W193" s="266"/>
    </row>
    <row r="194" spans="2:23" s="52" customFormat="1" ht="55.2">
      <c r="B194" s="287" t="s">
        <v>494</v>
      </c>
      <c r="C194" s="358" t="s">
        <v>142</v>
      </c>
      <c r="D194" s="360" t="s">
        <v>994</v>
      </c>
      <c r="E194" s="357" t="s">
        <v>10</v>
      </c>
      <c r="F194" s="250">
        <v>98.4</v>
      </c>
      <c r="G194" s="176"/>
      <c r="H194" s="176"/>
      <c r="I194" s="367"/>
      <c r="J194" s="361"/>
      <c r="K194" s="333"/>
      <c r="L194" s="23"/>
      <c r="M194" s="23"/>
      <c r="N194" s="24"/>
      <c r="O194" s="24"/>
      <c r="P194" s="24"/>
      <c r="Q194" s="24"/>
      <c r="R194" s="24"/>
      <c r="S194" s="24"/>
      <c r="T194" s="24"/>
      <c r="U194" s="24"/>
      <c r="V194" s="262"/>
      <c r="W194" s="262"/>
    </row>
    <row r="195" spans="2:23" s="52" customFormat="1" ht="63.75" customHeight="1">
      <c r="B195" s="287" t="s">
        <v>495</v>
      </c>
      <c r="C195" s="358" t="s">
        <v>149</v>
      </c>
      <c r="D195" s="360" t="s">
        <v>1001</v>
      </c>
      <c r="E195" s="357" t="s">
        <v>1199</v>
      </c>
      <c r="F195" s="250">
        <v>12</v>
      </c>
      <c r="G195" s="176"/>
      <c r="H195" s="176"/>
      <c r="I195" s="367"/>
      <c r="J195" s="361"/>
      <c r="K195" s="333"/>
      <c r="L195" s="23"/>
      <c r="M195" s="23"/>
      <c r="N195" s="24"/>
      <c r="O195" s="24"/>
      <c r="P195" s="24"/>
      <c r="Q195" s="24"/>
      <c r="R195" s="24"/>
      <c r="S195" s="24"/>
      <c r="T195" s="24"/>
      <c r="U195" s="24"/>
      <c r="V195" s="262"/>
      <c r="W195" s="262"/>
    </row>
    <row r="196" spans="2:23" s="52" customFormat="1" ht="60" customHeight="1">
      <c r="B196" s="287" t="s">
        <v>496</v>
      </c>
      <c r="C196" s="358" t="s">
        <v>3</v>
      </c>
      <c r="D196" s="360" t="s">
        <v>1002</v>
      </c>
      <c r="E196" s="357" t="s">
        <v>1199</v>
      </c>
      <c r="F196" s="250">
        <v>8</v>
      </c>
      <c r="G196" s="176"/>
      <c r="H196" s="176"/>
      <c r="I196" s="367"/>
      <c r="J196" s="361"/>
      <c r="K196" s="333"/>
      <c r="L196" s="23"/>
      <c r="M196" s="23"/>
      <c r="N196" s="24"/>
      <c r="O196" s="24"/>
      <c r="P196" s="24"/>
      <c r="Q196" s="24"/>
      <c r="R196" s="24"/>
      <c r="S196" s="24"/>
      <c r="T196" s="24"/>
      <c r="U196" s="24"/>
      <c r="V196" s="262"/>
      <c r="W196" s="262"/>
    </row>
    <row r="197" spans="2:23" s="52" customFormat="1" ht="78" customHeight="1">
      <c r="B197" s="287" t="s">
        <v>497</v>
      </c>
      <c r="C197" s="358" t="s">
        <v>140</v>
      </c>
      <c r="D197" s="360" t="s">
        <v>992</v>
      </c>
      <c r="E197" s="357" t="s">
        <v>10</v>
      </c>
      <c r="F197" s="250">
        <v>2.11</v>
      </c>
      <c r="G197" s="176"/>
      <c r="H197" s="176"/>
      <c r="I197" s="367"/>
      <c r="J197" s="361"/>
      <c r="K197" s="333"/>
      <c r="L197" s="23"/>
      <c r="M197" s="23"/>
      <c r="N197" s="24"/>
      <c r="O197" s="24"/>
      <c r="P197" s="24"/>
      <c r="Q197" s="24"/>
      <c r="R197" s="24"/>
      <c r="S197" s="24"/>
      <c r="T197" s="24"/>
      <c r="U197" s="24"/>
      <c r="V197" s="262"/>
      <c r="W197" s="262"/>
    </row>
    <row r="198" spans="2:23" s="52" customFormat="1" ht="42.75" customHeight="1">
      <c r="B198" s="287" t="s">
        <v>498</v>
      </c>
      <c r="C198" s="358" t="s">
        <v>143</v>
      </c>
      <c r="D198" s="360" t="s">
        <v>995</v>
      </c>
      <c r="E198" s="357" t="s">
        <v>10</v>
      </c>
      <c r="F198" s="250">
        <v>6.3</v>
      </c>
      <c r="G198" s="176"/>
      <c r="H198" s="176"/>
      <c r="I198" s="367"/>
      <c r="J198" s="361"/>
      <c r="K198" s="333"/>
      <c r="L198" s="23"/>
      <c r="M198" s="23"/>
      <c r="N198" s="24"/>
      <c r="O198" s="24"/>
      <c r="P198" s="24"/>
      <c r="Q198" s="24"/>
      <c r="R198" s="24"/>
      <c r="S198" s="24"/>
      <c r="T198" s="24"/>
      <c r="U198" s="24"/>
      <c r="V198" s="262"/>
      <c r="W198" s="262"/>
    </row>
    <row r="199" spans="2:23" s="52" customFormat="1" ht="33" customHeight="1">
      <c r="B199" s="287" t="s">
        <v>548</v>
      </c>
      <c r="C199" s="358" t="s">
        <v>144</v>
      </c>
      <c r="D199" s="360" t="s">
        <v>996</v>
      </c>
      <c r="E199" s="357" t="s">
        <v>10</v>
      </c>
      <c r="F199" s="250">
        <v>98.4</v>
      </c>
      <c r="G199" s="176"/>
      <c r="H199" s="176"/>
      <c r="I199" s="367"/>
      <c r="J199" s="361"/>
      <c r="K199" s="333"/>
      <c r="L199" s="23"/>
      <c r="M199" s="23"/>
      <c r="N199" s="24"/>
      <c r="O199" s="24"/>
      <c r="P199" s="24"/>
      <c r="Q199" s="24"/>
      <c r="R199" s="24"/>
      <c r="S199" s="24"/>
      <c r="T199" s="24"/>
      <c r="U199" s="24"/>
      <c r="V199" s="262"/>
      <c r="W199" s="262"/>
    </row>
    <row r="200" spans="2:23" s="52" customFormat="1" ht="46.5" customHeight="1">
      <c r="B200" s="287" t="s">
        <v>549</v>
      </c>
      <c r="C200" s="358" t="s">
        <v>145</v>
      </c>
      <c r="D200" s="360" t="s">
        <v>997</v>
      </c>
      <c r="E200" s="357" t="s">
        <v>10</v>
      </c>
      <c r="F200" s="250">
        <v>22</v>
      </c>
      <c r="G200" s="176"/>
      <c r="H200" s="176"/>
      <c r="I200" s="367"/>
      <c r="J200" s="361"/>
      <c r="K200" s="333"/>
      <c r="L200" s="23"/>
      <c r="M200" s="23"/>
      <c r="N200" s="24"/>
      <c r="O200" s="24"/>
      <c r="P200" s="24"/>
      <c r="Q200" s="24"/>
      <c r="R200" s="24"/>
      <c r="S200" s="24"/>
      <c r="T200" s="24"/>
      <c r="U200" s="24"/>
      <c r="V200" s="262"/>
      <c r="W200" s="262"/>
    </row>
    <row r="201" spans="2:23" s="52" customFormat="1" ht="55.2">
      <c r="B201" s="287" t="s">
        <v>550</v>
      </c>
      <c r="C201" s="358" t="s">
        <v>148</v>
      </c>
      <c r="D201" s="360" t="s">
        <v>1000</v>
      </c>
      <c r="E201" s="357" t="s">
        <v>5</v>
      </c>
      <c r="F201" s="250">
        <v>14</v>
      </c>
      <c r="G201" s="176"/>
      <c r="H201" s="176"/>
      <c r="I201" s="367"/>
      <c r="J201" s="361"/>
      <c r="K201" s="333"/>
      <c r="L201" s="23"/>
      <c r="M201" s="23"/>
      <c r="N201" s="24"/>
      <c r="O201" s="24"/>
      <c r="P201" s="24"/>
      <c r="Q201" s="24"/>
      <c r="R201" s="24"/>
      <c r="S201" s="24"/>
      <c r="T201" s="24"/>
      <c r="U201" s="24"/>
      <c r="V201" s="262"/>
      <c r="W201" s="262"/>
    </row>
    <row r="202" spans="2:23" s="52" customFormat="1" ht="114.75" customHeight="1">
      <c r="B202" s="287" t="s">
        <v>551</v>
      </c>
      <c r="C202" s="358" t="s">
        <v>150</v>
      </c>
      <c r="D202" s="360" t="s">
        <v>1003</v>
      </c>
      <c r="E202" s="357" t="s">
        <v>5</v>
      </c>
      <c r="F202" s="250">
        <v>58</v>
      </c>
      <c r="G202" s="176"/>
      <c r="H202" s="176"/>
      <c r="I202" s="367"/>
      <c r="J202" s="361"/>
      <c r="K202" s="333"/>
      <c r="L202" s="23"/>
      <c r="M202" s="23"/>
      <c r="N202" s="24"/>
      <c r="O202" s="24"/>
      <c r="P202" s="24"/>
      <c r="Q202" s="24"/>
      <c r="R202" s="24"/>
      <c r="S202" s="24"/>
      <c r="T202" s="24"/>
      <c r="U202" s="24"/>
      <c r="V202" s="262"/>
      <c r="W202" s="262"/>
    </row>
    <row r="203" spans="2:23" s="52" customFormat="1" ht="142.5" customHeight="1">
      <c r="B203" s="287" t="s">
        <v>552</v>
      </c>
      <c r="C203" s="358" t="s">
        <v>151</v>
      </c>
      <c r="D203" s="360" t="s">
        <v>1004</v>
      </c>
      <c r="E203" s="357" t="s">
        <v>5</v>
      </c>
      <c r="F203" s="250">
        <v>58</v>
      </c>
      <c r="G203" s="176"/>
      <c r="H203" s="176"/>
      <c r="I203" s="367"/>
      <c r="J203" s="361"/>
      <c r="K203" s="333"/>
      <c r="L203" s="23"/>
      <c r="M203" s="23"/>
      <c r="N203" s="24"/>
      <c r="O203" s="24"/>
      <c r="P203" s="24"/>
      <c r="Q203" s="24"/>
      <c r="R203" s="24"/>
      <c r="S203" s="24"/>
      <c r="T203" s="24"/>
      <c r="U203" s="24"/>
      <c r="V203" s="262"/>
      <c r="W203" s="262"/>
    </row>
    <row r="204" spans="2:23" s="52" customFormat="1" ht="127.5" customHeight="1">
      <c r="B204" s="287" t="s">
        <v>553</v>
      </c>
      <c r="C204" s="358" t="s">
        <v>152</v>
      </c>
      <c r="D204" s="360" t="s">
        <v>1005</v>
      </c>
      <c r="E204" s="357" t="s">
        <v>5</v>
      </c>
      <c r="F204" s="250">
        <v>16</v>
      </c>
      <c r="G204" s="176"/>
      <c r="H204" s="176"/>
      <c r="I204" s="367"/>
      <c r="J204" s="361"/>
      <c r="K204" s="333"/>
      <c r="L204" s="23"/>
      <c r="M204" s="23"/>
      <c r="N204" s="24"/>
      <c r="O204" s="24"/>
      <c r="P204" s="24"/>
      <c r="Q204" s="24"/>
      <c r="R204" s="24"/>
      <c r="S204" s="24"/>
      <c r="T204" s="24"/>
      <c r="U204" s="24"/>
      <c r="V204" s="262"/>
      <c r="W204" s="262"/>
    </row>
    <row r="205" spans="2:23" s="52" customFormat="1" ht="125.25" customHeight="1">
      <c r="B205" s="287" t="s">
        <v>554</v>
      </c>
      <c r="C205" s="358" t="s">
        <v>153</v>
      </c>
      <c r="D205" s="360" t="s">
        <v>1006</v>
      </c>
      <c r="E205" s="357" t="s">
        <v>5</v>
      </c>
      <c r="F205" s="250">
        <v>12</v>
      </c>
      <c r="G205" s="176"/>
      <c r="H205" s="176"/>
      <c r="I205" s="367"/>
      <c r="J205" s="361"/>
      <c r="K205" s="333"/>
      <c r="L205" s="23"/>
      <c r="M205" s="23"/>
      <c r="N205" s="24"/>
      <c r="O205" s="24"/>
      <c r="P205" s="24"/>
      <c r="Q205" s="24"/>
      <c r="R205" s="24"/>
      <c r="S205" s="24"/>
      <c r="T205" s="24"/>
      <c r="U205" s="24"/>
      <c r="V205" s="262"/>
      <c r="W205" s="262"/>
    </row>
    <row r="206" spans="2:23" s="52" customFormat="1" ht="96.75" customHeight="1">
      <c r="B206" s="287" t="s">
        <v>555</v>
      </c>
      <c r="C206" s="358" t="s">
        <v>154</v>
      </c>
      <c r="D206" s="360" t="s">
        <v>1007</v>
      </c>
      <c r="E206" s="357" t="s">
        <v>5</v>
      </c>
      <c r="F206" s="250">
        <v>12</v>
      </c>
      <c r="G206" s="176"/>
      <c r="H206" s="176"/>
      <c r="I206" s="367"/>
      <c r="J206" s="361"/>
      <c r="K206" s="333"/>
      <c r="L206" s="23"/>
      <c r="M206" s="23"/>
      <c r="N206" s="24"/>
      <c r="O206" s="24"/>
      <c r="P206" s="24"/>
      <c r="Q206" s="24"/>
      <c r="R206" s="24"/>
      <c r="S206" s="24"/>
      <c r="T206" s="24"/>
      <c r="U206" s="24"/>
      <c r="V206" s="262"/>
      <c r="W206" s="262"/>
    </row>
    <row r="207" spans="2:23" s="52" customFormat="1" ht="27.6">
      <c r="B207" s="287" t="s">
        <v>556</v>
      </c>
      <c r="C207" s="358" t="s">
        <v>146</v>
      </c>
      <c r="D207" s="360" t="s">
        <v>998</v>
      </c>
      <c r="E207" s="357" t="s">
        <v>10</v>
      </c>
      <c r="F207" s="250">
        <v>11.1</v>
      </c>
      <c r="G207" s="176"/>
      <c r="H207" s="176"/>
      <c r="I207" s="367"/>
      <c r="J207" s="361"/>
      <c r="K207" s="333"/>
      <c r="L207" s="23"/>
      <c r="M207" s="23"/>
      <c r="N207" s="24"/>
      <c r="O207" s="24"/>
      <c r="P207" s="24"/>
      <c r="Q207" s="24"/>
      <c r="R207" s="24"/>
      <c r="S207" s="24"/>
      <c r="T207" s="24"/>
      <c r="U207" s="24"/>
      <c r="V207" s="262"/>
      <c r="W207" s="262"/>
    </row>
    <row r="208" spans="2:23" s="52" customFormat="1" ht="41.4">
      <c r="B208" s="287" t="s">
        <v>557</v>
      </c>
      <c r="C208" s="358" t="s">
        <v>147</v>
      </c>
      <c r="D208" s="360" t="s">
        <v>999</v>
      </c>
      <c r="E208" s="357" t="s">
        <v>10</v>
      </c>
      <c r="F208" s="250">
        <v>36</v>
      </c>
      <c r="G208" s="176"/>
      <c r="H208" s="176"/>
      <c r="I208" s="367"/>
      <c r="J208" s="361"/>
      <c r="K208" s="333"/>
      <c r="L208" s="23"/>
      <c r="M208" s="23"/>
      <c r="N208" s="24"/>
      <c r="O208" s="24"/>
      <c r="P208" s="24"/>
      <c r="Q208" s="24"/>
      <c r="R208" s="24"/>
      <c r="S208" s="24"/>
      <c r="T208" s="24"/>
      <c r="U208" s="24"/>
      <c r="V208" s="262"/>
      <c r="W208" s="262"/>
    </row>
    <row r="209" spans="2:23" s="52" customFormat="1" ht="27.6">
      <c r="B209" s="287" t="s">
        <v>558</v>
      </c>
      <c r="C209" s="358" t="s">
        <v>156</v>
      </c>
      <c r="D209" s="360" t="s">
        <v>1009</v>
      </c>
      <c r="E209" s="357" t="s">
        <v>5</v>
      </c>
      <c r="F209" s="250">
        <v>14</v>
      </c>
      <c r="G209" s="176"/>
      <c r="H209" s="176"/>
      <c r="I209" s="367"/>
      <c r="J209" s="361"/>
      <c r="K209" s="333"/>
      <c r="L209" s="23"/>
      <c r="M209" s="23"/>
      <c r="N209" s="24"/>
      <c r="O209" s="24"/>
      <c r="P209" s="24"/>
      <c r="Q209" s="24"/>
      <c r="R209" s="24"/>
      <c r="S209" s="24"/>
      <c r="T209" s="24"/>
      <c r="U209" s="24"/>
      <c r="V209" s="262"/>
      <c r="W209" s="262"/>
    </row>
    <row r="210" spans="2:23" s="52" customFormat="1" ht="27.6">
      <c r="B210" s="287" t="s">
        <v>559</v>
      </c>
      <c r="C210" s="358" t="s">
        <v>157</v>
      </c>
      <c r="D210" s="360" t="s">
        <v>1010</v>
      </c>
      <c r="E210" s="357" t="s">
        <v>5</v>
      </c>
      <c r="F210" s="250">
        <v>14</v>
      </c>
      <c r="G210" s="176"/>
      <c r="H210" s="176"/>
      <c r="I210" s="367"/>
      <c r="J210" s="361"/>
      <c r="K210" s="333"/>
      <c r="L210" s="23"/>
      <c r="M210" s="23"/>
      <c r="N210" s="24"/>
      <c r="O210" s="24"/>
      <c r="P210" s="24"/>
      <c r="Q210" s="24"/>
      <c r="R210" s="24"/>
      <c r="S210" s="24"/>
      <c r="T210" s="24"/>
      <c r="U210" s="24"/>
      <c r="V210" s="262"/>
      <c r="W210" s="262"/>
    </row>
    <row r="211" spans="2:23" s="52" customFormat="1" ht="27.6">
      <c r="B211" s="287" t="s">
        <v>560</v>
      </c>
      <c r="C211" s="358" t="s">
        <v>158</v>
      </c>
      <c r="D211" s="360" t="s">
        <v>1011</v>
      </c>
      <c r="E211" s="357" t="s">
        <v>5</v>
      </c>
      <c r="F211" s="250">
        <v>14</v>
      </c>
      <c r="G211" s="176"/>
      <c r="H211" s="176"/>
      <c r="I211" s="367"/>
      <c r="J211" s="361"/>
      <c r="K211" s="333"/>
      <c r="L211" s="23"/>
      <c r="M211" s="23"/>
      <c r="N211" s="24"/>
      <c r="O211" s="24"/>
      <c r="P211" s="24"/>
      <c r="Q211" s="24"/>
      <c r="R211" s="24"/>
      <c r="S211" s="24"/>
      <c r="T211" s="24"/>
      <c r="U211" s="24"/>
      <c r="V211" s="262"/>
      <c r="W211" s="262"/>
    </row>
    <row r="212" spans="2:23" s="52" customFormat="1" ht="27.6">
      <c r="B212" s="287" t="s">
        <v>561</v>
      </c>
      <c r="C212" s="358" t="s">
        <v>159</v>
      </c>
      <c r="D212" s="360" t="s">
        <v>1012</v>
      </c>
      <c r="E212" s="357" t="s">
        <v>5</v>
      </c>
      <c r="F212" s="250">
        <v>7</v>
      </c>
      <c r="G212" s="176"/>
      <c r="H212" s="176"/>
      <c r="I212" s="367"/>
      <c r="J212" s="361"/>
      <c r="K212" s="333"/>
      <c r="L212" s="23"/>
      <c r="M212" s="23"/>
      <c r="N212" s="24"/>
      <c r="O212" s="24"/>
      <c r="P212" s="24"/>
      <c r="Q212" s="24"/>
      <c r="R212" s="24"/>
      <c r="S212" s="24"/>
      <c r="T212" s="24"/>
      <c r="U212" s="24"/>
      <c r="V212" s="262"/>
      <c r="W212" s="262"/>
    </row>
    <row r="213" spans="2:23" s="52" customFormat="1" ht="27.6">
      <c r="B213" s="287" t="s">
        <v>562</v>
      </c>
      <c r="C213" s="358" t="s">
        <v>160</v>
      </c>
      <c r="D213" s="360" t="s">
        <v>1013</v>
      </c>
      <c r="E213" s="357" t="s">
        <v>5</v>
      </c>
      <c r="F213" s="250">
        <v>7</v>
      </c>
      <c r="G213" s="176"/>
      <c r="H213" s="176"/>
      <c r="I213" s="367"/>
      <c r="J213" s="361"/>
      <c r="K213" s="333"/>
      <c r="L213" s="23"/>
      <c r="M213" s="23"/>
      <c r="N213" s="24"/>
      <c r="O213" s="24"/>
      <c r="P213" s="24"/>
      <c r="Q213" s="24"/>
      <c r="R213" s="24"/>
      <c r="S213" s="24"/>
      <c r="T213" s="24"/>
      <c r="U213" s="24"/>
      <c r="V213" s="262"/>
      <c r="W213" s="262"/>
    </row>
    <row r="214" spans="2:23" s="52" customFormat="1" ht="27.6">
      <c r="B214" s="287" t="s">
        <v>563</v>
      </c>
      <c r="C214" s="358" t="s">
        <v>161</v>
      </c>
      <c r="D214" s="360" t="s">
        <v>1014</v>
      </c>
      <c r="E214" s="357" t="s">
        <v>5</v>
      </c>
      <c r="F214" s="250">
        <v>7</v>
      </c>
      <c r="G214" s="176"/>
      <c r="H214" s="176"/>
      <c r="I214" s="367"/>
      <c r="J214" s="361"/>
      <c r="K214" s="333"/>
      <c r="L214" s="23"/>
      <c r="M214" s="23"/>
      <c r="N214" s="24"/>
      <c r="O214" s="24"/>
      <c r="P214" s="24"/>
      <c r="Q214" s="24"/>
      <c r="R214" s="24"/>
      <c r="S214" s="24"/>
      <c r="T214" s="24"/>
      <c r="U214" s="24"/>
      <c r="V214" s="262"/>
      <c r="W214" s="262"/>
    </row>
    <row r="215" spans="2:23" s="52" customFormat="1" ht="27.6">
      <c r="B215" s="287" t="s">
        <v>564</v>
      </c>
      <c r="C215" s="358" t="s">
        <v>162</v>
      </c>
      <c r="D215" s="360" t="s">
        <v>1015</v>
      </c>
      <c r="E215" s="357" t="s">
        <v>5</v>
      </c>
      <c r="F215" s="250">
        <v>14</v>
      </c>
      <c r="G215" s="176"/>
      <c r="H215" s="176"/>
      <c r="I215" s="367"/>
      <c r="J215" s="361"/>
      <c r="K215" s="333"/>
      <c r="L215" s="23"/>
      <c r="M215" s="23"/>
      <c r="N215" s="24"/>
      <c r="O215" s="24"/>
      <c r="P215" s="24"/>
      <c r="Q215" s="24"/>
      <c r="R215" s="24"/>
      <c r="S215" s="24"/>
      <c r="T215" s="24"/>
      <c r="U215" s="24"/>
      <c r="V215" s="262"/>
      <c r="W215" s="262"/>
    </row>
    <row r="216" spans="2:23" s="52" customFormat="1" ht="27.6">
      <c r="B216" s="287" t="s">
        <v>565</v>
      </c>
      <c r="C216" s="358" t="s">
        <v>163</v>
      </c>
      <c r="D216" s="360" t="s">
        <v>1016</v>
      </c>
      <c r="E216" s="357" t="s">
        <v>5</v>
      </c>
      <c r="F216" s="250">
        <v>14</v>
      </c>
      <c r="G216" s="176"/>
      <c r="H216" s="176"/>
      <c r="I216" s="367"/>
      <c r="J216" s="361"/>
      <c r="K216" s="333"/>
      <c r="L216" s="23"/>
      <c r="M216" s="23"/>
      <c r="N216" s="24"/>
      <c r="O216" s="24"/>
      <c r="P216" s="24"/>
      <c r="Q216" s="24"/>
      <c r="R216" s="24"/>
      <c r="S216" s="24"/>
      <c r="T216" s="24"/>
      <c r="U216" s="24"/>
      <c r="V216" s="262"/>
      <c r="W216" s="262"/>
    </row>
    <row r="217" spans="2:23" s="52" customFormat="1" ht="27.6">
      <c r="B217" s="287" t="s">
        <v>566</v>
      </c>
      <c r="C217" s="358" t="s">
        <v>164</v>
      </c>
      <c r="D217" s="360" t="s">
        <v>1017</v>
      </c>
      <c r="E217" s="357" t="s">
        <v>5</v>
      </c>
      <c r="F217" s="250">
        <v>14</v>
      </c>
      <c r="G217" s="176"/>
      <c r="H217" s="176"/>
      <c r="I217" s="367"/>
      <c r="J217" s="361"/>
      <c r="K217" s="333"/>
      <c r="L217" s="23"/>
      <c r="M217" s="23"/>
      <c r="N217" s="24"/>
      <c r="O217" s="24"/>
      <c r="P217" s="24"/>
      <c r="Q217" s="24"/>
      <c r="R217" s="24"/>
      <c r="S217" s="24"/>
      <c r="T217" s="24"/>
      <c r="U217" s="24"/>
      <c r="V217" s="262"/>
      <c r="W217" s="262"/>
    </row>
    <row r="218" spans="2:23" s="52" customFormat="1" ht="27.6">
      <c r="B218" s="287" t="s">
        <v>567</v>
      </c>
      <c r="C218" s="358" t="s">
        <v>165</v>
      </c>
      <c r="D218" s="360" t="s">
        <v>1018</v>
      </c>
      <c r="E218" s="357" t="s">
        <v>5</v>
      </c>
      <c r="F218" s="250">
        <v>14</v>
      </c>
      <c r="G218" s="176"/>
      <c r="H218" s="176"/>
      <c r="I218" s="367"/>
      <c r="J218" s="361"/>
      <c r="K218" s="333"/>
      <c r="L218" s="23"/>
      <c r="M218" s="23"/>
      <c r="N218" s="24"/>
      <c r="O218" s="24"/>
      <c r="P218" s="24"/>
      <c r="Q218" s="24"/>
      <c r="R218" s="24"/>
      <c r="S218" s="24"/>
      <c r="T218" s="24"/>
      <c r="U218" s="24"/>
      <c r="V218" s="262"/>
      <c r="W218" s="262"/>
    </row>
    <row r="219" spans="2:23" s="52" customFormat="1" ht="16.8">
      <c r="B219" s="287" t="s">
        <v>568</v>
      </c>
      <c r="C219" s="358" t="s">
        <v>166</v>
      </c>
      <c r="D219" s="360" t="s">
        <v>1019</v>
      </c>
      <c r="E219" s="357" t="s">
        <v>5</v>
      </c>
      <c r="F219" s="250">
        <v>14</v>
      </c>
      <c r="G219" s="176"/>
      <c r="H219" s="176"/>
      <c r="I219" s="367"/>
      <c r="J219" s="361"/>
      <c r="K219" s="333"/>
      <c r="L219" s="23"/>
      <c r="M219" s="23"/>
      <c r="N219" s="24"/>
      <c r="O219" s="24"/>
      <c r="P219" s="24"/>
      <c r="Q219" s="24"/>
      <c r="R219" s="24"/>
      <c r="S219" s="24"/>
      <c r="T219" s="24"/>
      <c r="U219" s="24"/>
      <c r="V219" s="262"/>
      <c r="W219" s="262"/>
    </row>
    <row r="220" spans="2:23" s="52" customFormat="1" ht="33" customHeight="1">
      <c r="B220" s="287" t="s">
        <v>569</v>
      </c>
      <c r="C220" s="358" t="s">
        <v>155</v>
      </c>
      <c r="D220" s="360" t="s">
        <v>1008</v>
      </c>
      <c r="E220" s="357" t="s">
        <v>5</v>
      </c>
      <c r="F220" s="250">
        <v>216</v>
      </c>
      <c r="G220" s="176"/>
      <c r="H220" s="176"/>
      <c r="I220" s="367"/>
      <c r="J220" s="361"/>
      <c r="K220" s="333"/>
      <c r="L220" s="23"/>
      <c r="M220" s="23"/>
      <c r="N220" s="24"/>
      <c r="O220" s="24"/>
      <c r="P220" s="24"/>
      <c r="Q220" s="24"/>
      <c r="R220" s="24"/>
      <c r="S220" s="24"/>
      <c r="T220" s="24"/>
      <c r="U220" s="24"/>
      <c r="V220" s="262"/>
      <c r="W220" s="262"/>
    </row>
    <row r="221" spans="2:23" s="52" customFormat="1" ht="41.4">
      <c r="B221" s="287" t="s">
        <v>570</v>
      </c>
      <c r="C221" s="358" t="s">
        <v>168</v>
      </c>
      <c r="D221" s="360" t="s">
        <v>1021</v>
      </c>
      <c r="E221" s="357" t="s">
        <v>5</v>
      </c>
      <c r="F221" s="250">
        <v>216</v>
      </c>
      <c r="G221" s="176"/>
      <c r="H221" s="176"/>
      <c r="I221" s="367"/>
      <c r="J221" s="361"/>
      <c r="K221" s="333"/>
      <c r="L221" s="23"/>
      <c r="M221" s="23"/>
      <c r="N221" s="24"/>
      <c r="O221" s="24"/>
      <c r="P221" s="24"/>
      <c r="Q221" s="24"/>
      <c r="R221" s="24"/>
      <c r="S221" s="24"/>
      <c r="T221" s="24"/>
      <c r="U221" s="24"/>
      <c r="V221" s="262"/>
      <c r="W221" s="262"/>
    </row>
    <row r="222" spans="2:23" s="52" customFormat="1" ht="41.4">
      <c r="B222" s="287" t="s">
        <v>571</v>
      </c>
      <c r="C222" s="358" t="s">
        <v>167</v>
      </c>
      <c r="D222" s="360" t="s">
        <v>1020</v>
      </c>
      <c r="E222" s="357" t="s">
        <v>5</v>
      </c>
      <c r="F222" s="250">
        <v>72</v>
      </c>
      <c r="G222" s="176"/>
      <c r="H222" s="176"/>
      <c r="I222" s="367"/>
      <c r="J222" s="361"/>
      <c r="K222" s="333"/>
      <c r="L222" s="23"/>
      <c r="M222" s="23"/>
      <c r="N222" s="24"/>
      <c r="O222" s="24"/>
      <c r="P222" s="24"/>
      <c r="Q222" s="24"/>
      <c r="R222" s="24"/>
      <c r="S222" s="24"/>
      <c r="T222" s="24"/>
      <c r="U222" s="24"/>
      <c r="V222" s="262"/>
      <c r="W222" s="262"/>
    </row>
    <row r="223" spans="2:23" s="52" customFormat="1" ht="55.2">
      <c r="B223" s="287" t="s">
        <v>762</v>
      </c>
      <c r="C223" s="358" t="s">
        <v>141</v>
      </c>
      <c r="D223" s="360" t="s">
        <v>993</v>
      </c>
      <c r="E223" s="357" t="s">
        <v>10</v>
      </c>
      <c r="F223" s="250">
        <v>435.6000000000001</v>
      </c>
      <c r="G223" s="176"/>
      <c r="H223" s="176"/>
      <c r="I223" s="367"/>
      <c r="J223" s="361"/>
      <c r="K223" s="333"/>
      <c r="L223" s="23"/>
      <c r="M223" s="23"/>
      <c r="N223" s="24"/>
      <c r="O223" s="24"/>
      <c r="P223" s="24"/>
      <c r="Q223" s="24"/>
      <c r="R223" s="24"/>
      <c r="S223" s="24"/>
      <c r="T223" s="24"/>
      <c r="U223" s="24"/>
      <c r="V223" s="262"/>
      <c r="W223" s="262"/>
    </row>
    <row r="224" spans="2:23" s="52" customFormat="1" ht="16.8">
      <c r="B224" s="287"/>
      <c r="C224" s="358"/>
      <c r="D224" s="360"/>
      <c r="E224" s="357"/>
      <c r="F224" s="250"/>
      <c r="G224" s="176"/>
      <c r="H224" s="176"/>
      <c r="I224" s="367"/>
      <c r="J224" s="361"/>
      <c r="K224" s="333"/>
      <c r="L224" s="23"/>
      <c r="M224" s="23"/>
      <c r="N224" s="24"/>
      <c r="O224" s="24"/>
      <c r="P224" s="24"/>
      <c r="Q224" s="24"/>
      <c r="R224" s="24"/>
      <c r="S224" s="24"/>
      <c r="T224" s="24"/>
      <c r="U224" s="24"/>
      <c r="V224" s="262"/>
      <c r="W224" s="262"/>
    </row>
    <row r="225" spans="2:23" s="52" customFormat="1" ht="16.8" collapsed="1">
      <c r="B225" s="286"/>
      <c r="C225" s="30"/>
      <c r="D225" s="31"/>
      <c r="E225" s="32"/>
      <c r="F225" s="249"/>
      <c r="G225" s="249"/>
      <c r="H225" s="378" t="s">
        <v>1218</v>
      </c>
      <c r="I225" s="290"/>
      <c r="J225" s="361"/>
      <c r="K225" s="333"/>
      <c r="L225" s="23"/>
      <c r="M225" s="23"/>
      <c r="N225" s="24"/>
      <c r="O225" s="24"/>
      <c r="P225" s="24"/>
      <c r="Q225" s="24"/>
      <c r="R225" s="24"/>
      <c r="S225" s="24"/>
      <c r="T225" s="24"/>
      <c r="U225" s="24"/>
      <c r="V225" s="24"/>
      <c r="W225" s="24"/>
    </row>
    <row r="226" spans="2:23" s="52" customFormat="1" ht="16.8">
      <c r="B226" s="287"/>
      <c r="C226" s="34"/>
      <c r="D226" s="360"/>
      <c r="E226" s="358"/>
      <c r="F226" s="250"/>
      <c r="G226" s="250"/>
      <c r="H226" s="176"/>
      <c r="I226" s="367"/>
      <c r="J226" s="361"/>
      <c r="K226" s="333"/>
      <c r="L226" s="23"/>
      <c r="M226" s="23"/>
      <c r="N226" s="24"/>
      <c r="O226" s="24"/>
      <c r="P226" s="24"/>
      <c r="Q226" s="24"/>
      <c r="R226" s="24"/>
      <c r="S226" s="24"/>
      <c r="T226" s="24"/>
      <c r="U226" s="24"/>
      <c r="V226" s="262"/>
      <c r="W226" s="262"/>
    </row>
    <row r="227" spans="2:23" s="53" customFormat="1" ht="27.6">
      <c r="B227" s="286" t="s">
        <v>419</v>
      </c>
      <c r="C227" s="32"/>
      <c r="D227" s="297" t="s">
        <v>386</v>
      </c>
      <c r="E227" s="32"/>
      <c r="F227" s="249"/>
      <c r="G227" s="249"/>
      <c r="H227" s="290"/>
      <c r="I227" s="290"/>
      <c r="J227" s="361"/>
      <c r="K227" s="333"/>
      <c r="L227" s="261"/>
      <c r="M227" s="261"/>
      <c r="N227" s="263"/>
      <c r="O227" s="263"/>
      <c r="P227" s="263"/>
      <c r="Q227" s="263"/>
      <c r="R227" s="263"/>
      <c r="S227" s="263"/>
      <c r="T227" s="263"/>
      <c r="U227" s="263"/>
      <c r="V227" s="262"/>
      <c r="W227" s="262"/>
    </row>
    <row r="228" spans="1:23" s="52" customFormat="1" ht="96.6">
      <c r="A228" s="52" t="s">
        <v>341</v>
      </c>
      <c r="B228" s="287" t="s">
        <v>499</v>
      </c>
      <c r="C228" s="358" t="s">
        <v>193</v>
      </c>
      <c r="D228" s="360" t="s">
        <v>1046</v>
      </c>
      <c r="E228" s="357" t="s">
        <v>5</v>
      </c>
      <c r="F228" s="250">
        <v>19</v>
      </c>
      <c r="G228" s="176"/>
      <c r="H228" s="176"/>
      <c r="I228" s="367"/>
      <c r="J228" s="361"/>
      <c r="K228" s="333"/>
      <c r="L228" s="23"/>
      <c r="M228" s="23"/>
      <c r="N228" s="24"/>
      <c r="O228" s="24"/>
      <c r="P228" s="24"/>
      <c r="Q228" s="24"/>
      <c r="R228" s="24"/>
      <c r="S228" s="24"/>
      <c r="T228" s="24"/>
      <c r="U228" s="24"/>
      <c r="V228" s="262"/>
      <c r="W228" s="262"/>
    </row>
    <row r="229" spans="1:23" s="52" customFormat="1" ht="96.6">
      <c r="A229" s="52" t="s">
        <v>342</v>
      </c>
      <c r="B229" s="287" t="s">
        <v>500</v>
      </c>
      <c r="C229" s="358" t="s">
        <v>194</v>
      </c>
      <c r="D229" s="360" t="s">
        <v>1047</v>
      </c>
      <c r="E229" s="357" t="s">
        <v>5</v>
      </c>
      <c r="F229" s="250">
        <v>23</v>
      </c>
      <c r="G229" s="176"/>
      <c r="H229" s="176"/>
      <c r="I229" s="367"/>
      <c r="J229" s="361"/>
      <c r="K229" s="333"/>
      <c r="L229" s="23"/>
      <c r="M229" s="23"/>
      <c r="N229" s="24"/>
      <c r="O229" s="24"/>
      <c r="P229" s="24"/>
      <c r="Q229" s="24"/>
      <c r="R229" s="24"/>
      <c r="S229" s="24"/>
      <c r="T229" s="24"/>
      <c r="U229" s="24"/>
      <c r="V229" s="262"/>
      <c r="W229" s="262"/>
    </row>
    <row r="230" spans="1:23" s="52" customFormat="1" ht="96.6">
      <c r="A230" s="52" t="s">
        <v>343</v>
      </c>
      <c r="B230" s="287" t="s">
        <v>501</v>
      </c>
      <c r="C230" s="358" t="s">
        <v>195</v>
      </c>
      <c r="D230" s="360" t="s">
        <v>1048</v>
      </c>
      <c r="E230" s="357" t="s">
        <v>5</v>
      </c>
      <c r="F230" s="250">
        <v>4</v>
      </c>
      <c r="G230" s="176"/>
      <c r="H230" s="176"/>
      <c r="I230" s="367"/>
      <c r="J230" s="361"/>
      <c r="K230" s="333"/>
      <c r="L230" s="23"/>
      <c r="M230" s="23"/>
      <c r="N230" s="24"/>
      <c r="O230" s="24"/>
      <c r="P230" s="24"/>
      <c r="Q230" s="24"/>
      <c r="R230" s="24"/>
      <c r="S230" s="24"/>
      <c r="T230" s="24"/>
      <c r="U230" s="24"/>
      <c r="V230" s="262"/>
      <c r="W230" s="262"/>
    </row>
    <row r="231" spans="1:23" s="52" customFormat="1" ht="96.6">
      <c r="A231" s="52" t="s">
        <v>401</v>
      </c>
      <c r="B231" s="287" t="s">
        <v>506</v>
      </c>
      <c r="C231" s="358" t="s">
        <v>196</v>
      </c>
      <c r="D231" s="360" t="s">
        <v>1049</v>
      </c>
      <c r="E231" s="357" t="s">
        <v>5</v>
      </c>
      <c r="F231" s="250">
        <v>2</v>
      </c>
      <c r="G231" s="176"/>
      <c r="H231" s="176"/>
      <c r="I231" s="367"/>
      <c r="J231" s="361"/>
      <c r="K231" s="333"/>
      <c r="L231" s="23"/>
      <c r="M231" s="23"/>
      <c r="N231" s="24"/>
      <c r="O231" s="24"/>
      <c r="P231" s="24"/>
      <c r="Q231" s="24"/>
      <c r="R231" s="24"/>
      <c r="S231" s="24"/>
      <c r="T231" s="24"/>
      <c r="U231" s="24"/>
      <c r="V231" s="262"/>
      <c r="W231" s="262"/>
    </row>
    <row r="232" spans="1:23" s="52" customFormat="1" ht="96.6">
      <c r="A232" s="52" t="s">
        <v>463</v>
      </c>
      <c r="B232" s="287" t="s">
        <v>509</v>
      </c>
      <c r="C232" s="358" t="s">
        <v>197</v>
      </c>
      <c r="D232" s="360" t="s">
        <v>1050</v>
      </c>
      <c r="E232" s="357" t="s">
        <v>5</v>
      </c>
      <c r="F232" s="250">
        <v>4</v>
      </c>
      <c r="G232" s="176"/>
      <c r="H232" s="176"/>
      <c r="I232" s="367"/>
      <c r="J232" s="361"/>
      <c r="K232" s="333"/>
      <c r="L232" s="23"/>
      <c r="M232" s="23"/>
      <c r="N232" s="24"/>
      <c r="O232" s="24"/>
      <c r="P232" s="24"/>
      <c r="Q232" s="24"/>
      <c r="R232" s="24"/>
      <c r="S232" s="24"/>
      <c r="T232" s="24"/>
      <c r="U232" s="24"/>
      <c r="V232" s="262"/>
      <c r="W232" s="262"/>
    </row>
    <row r="233" spans="1:23" s="52" customFormat="1" ht="75" customHeight="1">
      <c r="A233" s="52" t="s">
        <v>573</v>
      </c>
      <c r="B233" s="287" t="s">
        <v>603</v>
      </c>
      <c r="C233" s="358" t="s">
        <v>198</v>
      </c>
      <c r="D233" s="360" t="s">
        <v>1051</v>
      </c>
      <c r="E233" s="357" t="s">
        <v>6</v>
      </c>
      <c r="F233" s="250">
        <v>720</v>
      </c>
      <c r="G233" s="176"/>
      <c r="H233" s="176"/>
      <c r="I233" s="367"/>
      <c r="J233" s="361"/>
      <c r="K233" s="333"/>
      <c r="L233" s="23"/>
      <c r="M233" s="23"/>
      <c r="N233" s="24"/>
      <c r="O233" s="24"/>
      <c r="P233" s="24"/>
      <c r="Q233" s="24"/>
      <c r="R233" s="24"/>
      <c r="S233" s="24"/>
      <c r="T233" s="24"/>
      <c r="U233" s="24"/>
      <c r="V233" s="262"/>
      <c r="W233" s="262"/>
    </row>
    <row r="234" spans="1:23" s="52" customFormat="1" ht="69">
      <c r="A234" s="52" t="s">
        <v>574</v>
      </c>
      <c r="B234" s="287" t="s">
        <v>398</v>
      </c>
      <c r="C234" s="358" t="s">
        <v>199</v>
      </c>
      <c r="D234" s="360" t="s">
        <v>1052</v>
      </c>
      <c r="E234" s="357" t="s">
        <v>6</v>
      </c>
      <c r="F234" s="250">
        <v>36</v>
      </c>
      <c r="G234" s="176"/>
      <c r="H234" s="176"/>
      <c r="I234" s="367"/>
      <c r="J234" s="361"/>
      <c r="K234" s="333"/>
      <c r="L234" s="23"/>
      <c r="M234" s="23"/>
      <c r="N234" s="24"/>
      <c r="O234" s="24"/>
      <c r="P234" s="24"/>
      <c r="Q234" s="24"/>
      <c r="R234" s="24"/>
      <c r="S234" s="24"/>
      <c r="T234" s="24"/>
      <c r="U234" s="24"/>
      <c r="V234" s="262"/>
      <c r="W234" s="262"/>
    </row>
    <row r="235" spans="1:23" s="52" customFormat="1" ht="41.4">
      <c r="A235" s="52" t="s">
        <v>575</v>
      </c>
      <c r="B235" s="287" t="s">
        <v>604</v>
      </c>
      <c r="C235" s="358" t="s">
        <v>202</v>
      </c>
      <c r="D235" s="360" t="s">
        <v>1055</v>
      </c>
      <c r="E235" s="357" t="s">
        <v>5</v>
      </c>
      <c r="F235" s="250">
        <v>84</v>
      </c>
      <c r="G235" s="176"/>
      <c r="H235" s="176"/>
      <c r="I235" s="367"/>
      <c r="J235" s="361"/>
      <c r="K235" s="333"/>
      <c r="L235" s="23"/>
      <c r="M235" s="23"/>
      <c r="N235" s="24"/>
      <c r="O235" s="24"/>
      <c r="P235" s="24"/>
      <c r="Q235" s="24"/>
      <c r="R235" s="24"/>
      <c r="S235" s="24"/>
      <c r="T235" s="24"/>
      <c r="U235" s="24"/>
      <c r="V235" s="262"/>
      <c r="W235" s="262"/>
    </row>
    <row r="236" spans="1:23" s="52" customFormat="1" ht="27.6">
      <c r="A236" s="52" t="s">
        <v>576</v>
      </c>
      <c r="B236" s="287" t="s">
        <v>605</v>
      </c>
      <c r="C236" s="358" t="s">
        <v>200</v>
      </c>
      <c r="D236" s="360" t="s">
        <v>1053</v>
      </c>
      <c r="E236" s="357" t="s">
        <v>5</v>
      </c>
      <c r="F236" s="250">
        <v>12</v>
      </c>
      <c r="G236" s="176"/>
      <c r="H236" s="176"/>
      <c r="I236" s="367"/>
      <c r="J236" s="361"/>
      <c r="K236" s="333"/>
      <c r="L236" s="23"/>
      <c r="M236" s="23"/>
      <c r="N236" s="24"/>
      <c r="O236" s="24"/>
      <c r="P236" s="24"/>
      <c r="Q236" s="24"/>
      <c r="R236" s="24"/>
      <c r="S236" s="24"/>
      <c r="T236" s="24"/>
      <c r="U236" s="24"/>
      <c r="V236" s="262"/>
      <c r="W236" s="262"/>
    </row>
    <row r="237" spans="1:23" s="52" customFormat="1" ht="27.6">
      <c r="A237" s="52" t="s">
        <v>577</v>
      </c>
      <c r="B237" s="287" t="s">
        <v>606</v>
      </c>
      <c r="C237" s="358" t="s">
        <v>349</v>
      </c>
      <c r="D237" s="360" t="s">
        <v>763</v>
      </c>
      <c r="E237" s="357" t="s">
        <v>5</v>
      </c>
      <c r="F237" s="250">
        <v>10</v>
      </c>
      <c r="G237" s="176"/>
      <c r="H237" s="176"/>
      <c r="I237" s="367"/>
      <c r="J237" s="361"/>
      <c r="K237" s="333"/>
      <c r="L237" s="23"/>
      <c r="M237" s="23"/>
      <c r="N237" s="24"/>
      <c r="O237" s="24"/>
      <c r="P237" s="24"/>
      <c r="Q237" s="24"/>
      <c r="R237" s="24"/>
      <c r="S237" s="24"/>
      <c r="T237" s="24"/>
      <c r="U237" s="24"/>
      <c r="V237" s="262"/>
      <c r="W237" s="262"/>
    </row>
    <row r="238" spans="1:23" s="52" customFormat="1" ht="41.4">
      <c r="A238" s="52" t="s">
        <v>578</v>
      </c>
      <c r="B238" s="287" t="s">
        <v>607</v>
      </c>
      <c r="C238" s="358" t="s">
        <v>219</v>
      </c>
      <c r="D238" s="360" t="s">
        <v>1075</v>
      </c>
      <c r="E238" s="357" t="s">
        <v>6</v>
      </c>
      <c r="F238" s="250">
        <v>186.8</v>
      </c>
      <c r="G238" s="176"/>
      <c r="H238" s="176"/>
      <c r="I238" s="367"/>
      <c r="J238" s="361"/>
      <c r="K238" s="333"/>
      <c r="L238" s="23"/>
      <c r="M238" s="23"/>
      <c r="N238" s="24"/>
      <c r="O238" s="24"/>
      <c r="P238" s="24"/>
      <c r="Q238" s="24"/>
      <c r="R238" s="24"/>
      <c r="S238" s="24"/>
      <c r="T238" s="24"/>
      <c r="U238" s="24"/>
      <c r="V238" s="262"/>
      <c r="W238" s="262"/>
    </row>
    <row r="239" spans="1:23" s="52" customFormat="1" ht="129.75" customHeight="1">
      <c r="A239" s="52" t="s">
        <v>579</v>
      </c>
      <c r="B239" s="287" t="s">
        <v>608</v>
      </c>
      <c r="C239" s="358" t="s">
        <v>1209</v>
      </c>
      <c r="D239" s="360" t="s">
        <v>1210</v>
      </c>
      <c r="E239" s="357" t="s">
        <v>1199</v>
      </c>
      <c r="F239" s="250">
        <v>3</v>
      </c>
      <c r="G239" s="176"/>
      <c r="H239" s="176"/>
      <c r="I239" s="367"/>
      <c r="J239" s="361"/>
      <c r="K239" s="333"/>
      <c r="L239" s="23"/>
      <c r="M239" s="23"/>
      <c r="N239" s="24"/>
      <c r="O239" s="24"/>
      <c r="P239" s="24"/>
      <c r="Q239" s="24"/>
      <c r="R239" s="24"/>
      <c r="S239" s="24"/>
      <c r="T239" s="24"/>
      <c r="U239" s="24"/>
      <c r="V239" s="262"/>
      <c r="W239" s="262"/>
    </row>
    <row r="240" spans="1:23" s="52" customFormat="1" ht="41.4">
      <c r="A240" s="52" t="s">
        <v>580</v>
      </c>
      <c r="B240" s="287" t="s">
        <v>609</v>
      </c>
      <c r="C240" s="358" t="s">
        <v>220</v>
      </c>
      <c r="D240" s="360" t="s">
        <v>1076</v>
      </c>
      <c r="E240" s="357" t="s">
        <v>6</v>
      </c>
      <c r="F240" s="250">
        <v>98</v>
      </c>
      <c r="G240" s="176"/>
      <c r="H240" s="176"/>
      <c r="I240" s="367"/>
      <c r="J240" s="361"/>
      <c r="K240" s="333"/>
      <c r="L240" s="23"/>
      <c r="M240" s="23"/>
      <c r="N240" s="24"/>
      <c r="O240" s="24"/>
      <c r="P240" s="24"/>
      <c r="Q240" s="24"/>
      <c r="R240" s="24"/>
      <c r="S240" s="24"/>
      <c r="T240" s="24"/>
      <c r="U240" s="24"/>
      <c r="V240" s="262"/>
      <c r="W240" s="262"/>
    </row>
    <row r="241" spans="1:23" s="52" customFormat="1" ht="55.2">
      <c r="A241" s="52" t="s">
        <v>581</v>
      </c>
      <c r="B241" s="287" t="s">
        <v>610</v>
      </c>
      <c r="C241" s="358" t="s">
        <v>224</v>
      </c>
      <c r="D241" s="360" t="s">
        <v>1081</v>
      </c>
      <c r="E241" s="357" t="s">
        <v>5</v>
      </c>
      <c r="F241" s="250">
        <v>46</v>
      </c>
      <c r="G241" s="176"/>
      <c r="H241" s="176"/>
      <c r="I241" s="367"/>
      <c r="J241" s="361"/>
      <c r="K241" s="333"/>
      <c r="L241" s="23"/>
      <c r="M241" s="23"/>
      <c r="N241" s="24"/>
      <c r="O241" s="24"/>
      <c r="P241" s="24"/>
      <c r="Q241" s="24"/>
      <c r="R241" s="24"/>
      <c r="S241" s="24"/>
      <c r="T241" s="24"/>
      <c r="U241" s="24"/>
      <c r="V241" s="262"/>
      <c r="W241" s="262"/>
    </row>
    <row r="242" spans="1:23" s="52" customFormat="1" ht="49.5" customHeight="1">
      <c r="A242" s="52" t="s">
        <v>582</v>
      </c>
      <c r="B242" s="287" t="s">
        <v>611</v>
      </c>
      <c r="C242" s="358" t="s">
        <v>231</v>
      </c>
      <c r="D242" s="360" t="s">
        <v>1088</v>
      </c>
      <c r="E242" s="357" t="s">
        <v>5</v>
      </c>
      <c r="F242" s="250">
        <v>6</v>
      </c>
      <c r="G242" s="176"/>
      <c r="H242" s="176"/>
      <c r="I242" s="367"/>
      <c r="J242" s="361"/>
      <c r="K242" s="333"/>
      <c r="L242" s="23"/>
      <c r="M242" s="23"/>
      <c r="N242" s="24"/>
      <c r="O242" s="24"/>
      <c r="P242" s="24"/>
      <c r="Q242" s="24"/>
      <c r="R242" s="24"/>
      <c r="S242" s="24"/>
      <c r="T242" s="24"/>
      <c r="U242" s="24"/>
      <c r="V242" s="262"/>
      <c r="W242" s="262"/>
    </row>
    <row r="243" spans="1:23" s="52" customFormat="1" ht="82.8">
      <c r="A243" s="52" t="s">
        <v>583</v>
      </c>
      <c r="B243" s="287" t="s">
        <v>612</v>
      </c>
      <c r="C243" s="358" t="s">
        <v>204</v>
      </c>
      <c r="D243" s="360" t="s">
        <v>1057</v>
      </c>
      <c r="E243" s="357" t="s">
        <v>5</v>
      </c>
      <c r="F243" s="250">
        <v>6</v>
      </c>
      <c r="G243" s="176"/>
      <c r="H243" s="176"/>
      <c r="I243" s="367"/>
      <c r="J243" s="361"/>
      <c r="K243" s="333"/>
      <c r="L243" s="23"/>
      <c r="M243" s="23"/>
      <c r="N243" s="24"/>
      <c r="O243" s="24"/>
      <c r="P243" s="24"/>
      <c r="Q243" s="24"/>
      <c r="R243" s="24"/>
      <c r="S243" s="24"/>
      <c r="T243" s="24"/>
      <c r="U243" s="24"/>
      <c r="V243" s="262"/>
      <c r="W243" s="262"/>
    </row>
    <row r="244" spans="1:23" s="52" customFormat="1" ht="69">
      <c r="A244" s="52" t="s">
        <v>584</v>
      </c>
      <c r="B244" s="287" t="s">
        <v>613</v>
      </c>
      <c r="C244" s="358" t="s">
        <v>205</v>
      </c>
      <c r="D244" s="360" t="s">
        <v>1058</v>
      </c>
      <c r="E244" s="357" t="s">
        <v>5</v>
      </c>
      <c r="F244" s="250">
        <v>6</v>
      </c>
      <c r="G244" s="176"/>
      <c r="H244" s="176"/>
      <c r="I244" s="367"/>
      <c r="J244" s="361"/>
      <c r="K244" s="333"/>
      <c r="L244" s="23"/>
      <c r="M244" s="23"/>
      <c r="N244" s="24"/>
      <c r="O244" s="24"/>
      <c r="P244" s="24"/>
      <c r="Q244" s="24"/>
      <c r="R244" s="24"/>
      <c r="S244" s="24"/>
      <c r="T244" s="24"/>
      <c r="U244" s="24"/>
      <c r="V244" s="262"/>
      <c r="W244" s="262"/>
    </row>
    <row r="245" spans="1:23" s="52" customFormat="1" ht="69">
      <c r="A245" s="52" t="s">
        <v>585</v>
      </c>
      <c r="B245" s="287" t="s">
        <v>614</v>
      </c>
      <c r="C245" s="358" t="s">
        <v>206</v>
      </c>
      <c r="D245" s="360" t="s">
        <v>1059</v>
      </c>
      <c r="E245" s="357" t="s">
        <v>5</v>
      </c>
      <c r="F245" s="250">
        <v>3</v>
      </c>
      <c r="G245" s="176"/>
      <c r="H245" s="176"/>
      <c r="I245" s="367"/>
      <c r="J245" s="361"/>
      <c r="K245" s="333"/>
      <c r="L245" s="23"/>
      <c r="M245" s="23"/>
      <c r="N245" s="24"/>
      <c r="O245" s="24"/>
      <c r="P245" s="24"/>
      <c r="Q245" s="24"/>
      <c r="R245" s="24"/>
      <c r="S245" s="24"/>
      <c r="T245" s="24"/>
      <c r="U245" s="24"/>
      <c r="V245" s="262"/>
      <c r="W245" s="262"/>
    </row>
    <row r="246" spans="1:23" s="52" customFormat="1" ht="27.6">
      <c r="A246" s="52" t="s">
        <v>586</v>
      </c>
      <c r="B246" s="287" t="s">
        <v>615</v>
      </c>
      <c r="C246" s="358" t="s">
        <v>207</v>
      </c>
      <c r="D246" s="360" t="s">
        <v>1060</v>
      </c>
      <c r="E246" s="357" t="s">
        <v>5</v>
      </c>
      <c r="F246" s="250">
        <v>86</v>
      </c>
      <c r="G246" s="176"/>
      <c r="H246" s="176"/>
      <c r="I246" s="367"/>
      <c r="J246" s="361"/>
      <c r="K246" s="333"/>
      <c r="L246" s="23"/>
      <c r="M246" s="23"/>
      <c r="N246" s="24"/>
      <c r="O246" s="24"/>
      <c r="P246" s="24"/>
      <c r="Q246" s="24"/>
      <c r="R246" s="24"/>
      <c r="S246" s="24"/>
      <c r="T246" s="24"/>
      <c r="U246" s="24"/>
      <c r="V246" s="262"/>
      <c r="W246" s="262"/>
    </row>
    <row r="247" spans="1:23" s="52" customFormat="1" ht="27.6">
      <c r="A247" s="52" t="s">
        <v>587</v>
      </c>
      <c r="B247" s="287" t="s">
        <v>616</v>
      </c>
      <c r="C247" s="358" t="s">
        <v>208</v>
      </c>
      <c r="D247" s="360" t="s">
        <v>1061</v>
      </c>
      <c r="E247" s="357" t="s">
        <v>5</v>
      </c>
      <c r="F247" s="250">
        <v>24</v>
      </c>
      <c r="G247" s="176"/>
      <c r="H247" s="176"/>
      <c r="I247" s="367"/>
      <c r="J247" s="361"/>
      <c r="K247" s="333"/>
      <c r="L247" s="23"/>
      <c r="M247" s="23"/>
      <c r="N247" s="24"/>
      <c r="O247" s="24"/>
      <c r="P247" s="24"/>
      <c r="Q247" s="24"/>
      <c r="R247" s="24"/>
      <c r="S247" s="24"/>
      <c r="T247" s="24"/>
      <c r="U247" s="24"/>
      <c r="V247" s="262"/>
      <c r="W247" s="262"/>
    </row>
    <row r="248" spans="1:23" s="52" customFormat="1" ht="27.6">
      <c r="A248" s="52" t="s">
        <v>588</v>
      </c>
      <c r="B248" s="287" t="s">
        <v>617</v>
      </c>
      <c r="C248" s="358" t="s">
        <v>209</v>
      </c>
      <c r="D248" s="360" t="s">
        <v>1062</v>
      </c>
      <c r="E248" s="357" t="s">
        <v>5</v>
      </c>
      <c r="F248" s="250">
        <v>104</v>
      </c>
      <c r="G248" s="176"/>
      <c r="H248" s="176"/>
      <c r="I248" s="367"/>
      <c r="J248" s="361"/>
      <c r="K248" s="333"/>
      <c r="L248" s="23"/>
      <c r="M248" s="23"/>
      <c r="N248" s="24"/>
      <c r="O248" s="24"/>
      <c r="P248" s="24"/>
      <c r="Q248" s="24"/>
      <c r="R248" s="24"/>
      <c r="S248" s="24"/>
      <c r="T248" s="24"/>
      <c r="U248" s="24"/>
      <c r="V248" s="262"/>
      <c r="W248" s="262"/>
    </row>
    <row r="249" spans="1:23" s="52" customFormat="1" ht="27.6">
      <c r="A249" s="52" t="s">
        <v>589</v>
      </c>
      <c r="B249" s="287" t="s">
        <v>618</v>
      </c>
      <c r="C249" s="358" t="s">
        <v>390</v>
      </c>
      <c r="D249" s="360" t="s">
        <v>1063</v>
      </c>
      <c r="E249" s="357" t="s">
        <v>5</v>
      </c>
      <c r="F249" s="250">
        <v>8</v>
      </c>
      <c r="G249" s="176"/>
      <c r="H249" s="176"/>
      <c r="I249" s="367"/>
      <c r="J249" s="361"/>
      <c r="K249" s="333"/>
      <c r="L249" s="23"/>
      <c r="M249" s="23"/>
      <c r="N249" s="24"/>
      <c r="O249" s="24"/>
      <c r="P249" s="24"/>
      <c r="Q249" s="24"/>
      <c r="R249" s="24"/>
      <c r="S249" s="24"/>
      <c r="T249" s="24"/>
      <c r="U249" s="24"/>
      <c r="V249" s="262"/>
      <c r="W249" s="262"/>
    </row>
    <row r="250" spans="1:23" s="52" customFormat="1" ht="27.6">
      <c r="A250" s="52" t="s">
        <v>787</v>
      </c>
      <c r="B250" s="287" t="s">
        <v>619</v>
      </c>
      <c r="C250" s="358" t="s">
        <v>210</v>
      </c>
      <c r="D250" s="360" t="s">
        <v>1064</v>
      </c>
      <c r="E250" s="357" t="s">
        <v>5</v>
      </c>
      <c r="F250" s="250">
        <v>3</v>
      </c>
      <c r="G250" s="176"/>
      <c r="H250" s="176"/>
      <c r="I250" s="367"/>
      <c r="J250" s="361"/>
      <c r="K250" s="333"/>
      <c r="L250" s="23"/>
      <c r="M250" s="23"/>
      <c r="N250" s="24"/>
      <c r="O250" s="24"/>
      <c r="P250" s="24"/>
      <c r="Q250" s="24"/>
      <c r="R250" s="24"/>
      <c r="S250" s="24"/>
      <c r="T250" s="24"/>
      <c r="U250" s="24"/>
      <c r="V250" s="262"/>
      <c r="W250" s="262"/>
    </row>
    <row r="251" spans="1:23" s="52" customFormat="1" ht="27.6">
      <c r="A251" s="52" t="s">
        <v>788</v>
      </c>
      <c r="B251" s="287" t="s">
        <v>620</v>
      </c>
      <c r="C251" s="358" t="s">
        <v>391</v>
      </c>
      <c r="D251" s="360" t="s">
        <v>1065</v>
      </c>
      <c r="E251" s="357" t="s">
        <v>5</v>
      </c>
      <c r="F251" s="250">
        <v>6</v>
      </c>
      <c r="G251" s="176"/>
      <c r="H251" s="176"/>
      <c r="I251" s="367"/>
      <c r="J251" s="361"/>
      <c r="K251" s="333"/>
      <c r="L251" s="23"/>
      <c r="M251" s="23"/>
      <c r="N251" s="24"/>
      <c r="O251" s="24"/>
      <c r="P251" s="24"/>
      <c r="Q251" s="24"/>
      <c r="R251" s="24"/>
      <c r="S251" s="24"/>
      <c r="T251" s="24"/>
      <c r="U251" s="24"/>
      <c r="V251" s="262"/>
      <c r="W251" s="262"/>
    </row>
    <row r="252" spans="1:23" s="52" customFormat="1" ht="41.4">
      <c r="A252" s="52" t="s">
        <v>789</v>
      </c>
      <c r="B252" s="287" t="s">
        <v>621</v>
      </c>
      <c r="C252" s="358" t="s">
        <v>211</v>
      </c>
      <c r="D252" s="360" t="s">
        <v>1066</v>
      </c>
      <c r="E252" s="357" t="s">
        <v>5</v>
      </c>
      <c r="F252" s="250">
        <v>6</v>
      </c>
      <c r="G252" s="176"/>
      <c r="H252" s="176"/>
      <c r="I252" s="367"/>
      <c r="J252" s="361"/>
      <c r="K252" s="333"/>
      <c r="L252" s="23"/>
      <c r="M252" s="23"/>
      <c r="N252" s="24"/>
      <c r="O252" s="24"/>
      <c r="P252" s="24"/>
      <c r="Q252" s="24"/>
      <c r="R252" s="24"/>
      <c r="S252" s="24"/>
      <c r="T252" s="24"/>
      <c r="U252" s="24"/>
      <c r="V252" s="262"/>
      <c r="W252" s="262"/>
    </row>
    <row r="253" spans="1:23" s="52" customFormat="1" ht="55.2">
      <c r="A253" s="52" t="s">
        <v>790</v>
      </c>
      <c r="B253" s="287" t="s">
        <v>622</v>
      </c>
      <c r="C253" s="358" t="s">
        <v>345</v>
      </c>
      <c r="D253" s="360" t="s">
        <v>1067</v>
      </c>
      <c r="E253" s="357" t="s">
        <v>5</v>
      </c>
      <c r="F253" s="250">
        <v>6</v>
      </c>
      <c r="G253" s="176"/>
      <c r="H253" s="176"/>
      <c r="I253" s="367"/>
      <c r="J253" s="361"/>
      <c r="K253" s="333"/>
      <c r="L253" s="23"/>
      <c r="M253" s="23"/>
      <c r="N253" s="24"/>
      <c r="O253" s="24"/>
      <c r="P253" s="24"/>
      <c r="Q253" s="24"/>
      <c r="R253" s="24"/>
      <c r="S253" s="24"/>
      <c r="T253" s="24"/>
      <c r="U253" s="24"/>
      <c r="V253" s="262"/>
      <c r="W253" s="262"/>
    </row>
    <row r="254" spans="1:23" s="52" customFormat="1" ht="55.2">
      <c r="A254" s="52" t="s">
        <v>791</v>
      </c>
      <c r="B254" s="287" t="s">
        <v>623</v>
      </c>
      <c r="C254" s="358" t="s">
        <v>212</v>
      </c>
      <c r="D254" s="360" t="s">
        <v>1068</v>
      </c>
      <c r="E254" s="357" t="s">
        <v>6</v>
      </c>
      <c r="F254" s="250">
        <v>2372</v>
      </c>
      <c r="G254" s="176"/>
      <c r="H254" s="176"/>
      <c r="I254" s="367"/>
      <c r="J254" s="361"/>
      <c r="K254" s="333"/>
      <c r="L254" s="23"/>
      <c r="M254" s="23"/>
      <c r="N254" s="24"/>
      <c r="O254" s="24"/>
      <c r="P254" s="24"/>
      <c r="Q254" s="24"/>
      <c r="R254" s="24"/>
      <c r="S254" s="24"/>
      <c r="T254" s="24"/>
      <c r="U254" s="24"/>
      <c r="V254" s="262"/>
      <c r="W254" s="262"/>
    </row>
    <row r="255" spans="1:23" s="52" customFormat="1" ht="55.2">
      <c r="A255" s="52" t="s">
        <v>792</v>
      </c>
      <c r="B255" s="287" t="s">
        <v>624</v>
      </c>
      <c r="C255" s="358" t="s">
        <v>213</v>
      </c>
      <c r="D255" s="360" t="s">
        <v>1069</v>
      </c>
      <c r="E255" s="357" t="s">
        <v>6</v>
      </c>
      <c r="F255" s="250">
        <v>2517</v>
      </c>
      <c r="G255" s="176"/>
      <c r="H255" s="176"/>
      <c r="I255" s="367"/>
      <c r="J255" s="361"/>
      <c r="K255" s="333"/>
      <c r="L255" s="23"/>
      <c r="M255" s="23"/>
      <c r="N255" s="24"/>
      <c r="O255" s="24"/>
      <c r="P255" s="24"/>
      <c r="Q255" s="24"/>
      <c r="R255" s="24"/>
      <c r="S255" s="24"/>
      <c r="T255" s="24"/>
      <c r="U255" s="24"/>
      <c r="V255" s="262"/>
      <c r="W255" s="262"/>
    </row>
    <row r="256" spans="1:23" s="52" customFormat="1" ht="76.5" customHeight="1">
      <c r="A256" s="52" t="s">
        <v>793</v>
      </c>
      <c r="B256" s="287" t="s">
        <v>625</v>
      </c>
      <c r="C256" s="358" t="s">
        <v>214</v>
      </c>
      <c r="D256" s="360" t="s">
        <v>1070</v>
      </c>
      <c r="E256" s="357" t="s">
        <v>6</v>
      </c>
      <c r="F256" s="250">
        <v>292</v>
      </c>
      <c r="G256" s="176"/>
      <c r="H256" s="176"/>
      <c r="I256" s="367"/>
      <c r="J256" s="361"/>
      <c r="K256" s="333"/>
      <c r="L256" s="23"/>
      <c r="M256" s="23"/>
      <c r="N256" s="24"/>
      <c r="O256" s="24"/>
      <c r="P256" s="24"/>
      <c r="Q256" s="24"/>
      <c r="R256" s="24"/>
      <c r="S256" s="24"/>
      <c r="T256" s="24"/>
      <c r="U256" s="24"/>
      <c r="V256" s="262"/>
      <c r="W256" s="262"/>
    </row>
    <row r="257" spans="1:23" s="52" customFormat="1" ht="77.25" customHeight="1">
      <c r="A257" s="52" t="s">
        <v>794</v>
      </c>
      <c r="B257" s="287" t="s">
        <v>626</v>
      </c>
      <c r="C257" s="358" t="s">
        <v>215</v>
      </c>
      <c r="D257" s="360" t="s">
        <v>1071</v>
      </c>
      <c r="E257" s="357" t="s">
        <v>6</v>
      </c>
      <c r="F257" s="250">
        <v>432</v>
      </c>
      <c r="G257" s="176"/>
      <c r="H257" s="176"/>
      <c r="I257" s="367"/>
      <c r="J257" s="361"/>
      <c r="K257" s="333"/>
      <c r="L257" s="23"/>
      <c r="M257" s="23"/>
      <c r="N257" s="24"/>
      <c r="O257" s="24"/>
      <c r="P257" s="24"/>
      <c r="Q257" s="24"/>
      <c r="R257" s="24"/>
      <c r="S257" s="24"/>
      <c r="T257" s="24"/>
      <c r="U257" s="24"/>
      <c r="V257" s="262"/>
      <c r="W257" s="262"/>
    </row>
    <row r="258" spans="1:23" s="52" customFormat="1" ht="57" customHeight="1">
      <c r="A258" s="52" t="s">
        <v>795</v>
      </c>
      <c r="B258" s="287" t="s">
        <v>627</v>
      </c>
      <c r="C258" s="358" t="s">
        <v>216</v>
      </c>
      <c r="D258" s="360" t="s">
        <v>1072</v>
      </c>
      <c r="E258" s="357" t="s">
        <v>6</v>
      </c>
      <c r="F258" s="250">
        <v>186</v>
      </c>
      <c r="G258" s="176"/>
      <c r="H258" s="176"/>
      <c r="I258" s="367"/>
      <c r="J258" s="361"/>
      <c r="K258" s="333"/>
      <c r="L258" s="23"/>
      <c r="M258" s="23"/>
      <c r="N258" s="24"/>
      <c r="O258" s="24"/>
      <c r="P258" s="24"/>
      <c r="Q258" s="24"/>
      <c r="R258" s="24"/>
      <c r="S258" s="24"/>
      <c r="T258" s="24"/>
      <c r="U258" s="24"/>
      <c r="V258" s="262"/>
      <c r="W258" s="262"/>
    </row>
    <row r="259" spans="1:23" s="52" customFormat="1" ht="78" customHeight="1">
      <c r="A259" s="52" t="s">
        <v>796</v>
      </c>
      <c r="B259" s="287" t="s">
        <v>628</v>
      </c>
      <c r="C259" s="358" t="s">
        <v>217</v>
      </c>
      <c r="D259" s="360" t="s">
        <v>1073</v>
      </c>
      <c r="E259" s="357" t="s">
        <v>6</v>
      </c>
      <c r="F259" s="250">
        <v>84</v>
      </c>
      <c r="G259" s="176"/>
      <c r="H259" s="176"/>
      <c r="I259" s="367"/>
      <c r="J259" s="361"/>
      <c r="K259" s="333"/>
      <c r="L259" s="23"/>
      <c r="M259" s="23"/>
      <c r="N259" s="24"/>
      <c r="O259" s="24"/>
      <c r="P259" s="24"/>
      <c r="Q259" s="24"/>
      <c r="R259" s="24"/>
      <c r="S259" s="24"/>
      <c r="T259" s="24"/>
      <c r="U259" s="24"/>
      <c r="V259" s="262"/>
      <c r="W259" s="262"/>
    </row>
    <row r="260" spans="1:23" s="52" customFormat="1" ht="41.4">
      <c r="A260" s="52" t="s">
        <v>797</v>
      </c>
      <c r="B260" s="287" t="s">
        <v>629</v>
      </c>
      <c r="C260" s="358" t="s">
        <v>227</v>
      </c>
      <c r="D260" s="360" t="s">
        <v>1084</v>
      </c>
      <c r="E260" s="357" t="s">
        <v>5</v>
      </c>
      <c r="F260" s="250">
        <v>36</v>
      </c>
      <c r="G260" s="176"/>
      <c r="H260" s="176"/>
      <c r="I260" s="367"/>
      <c r="J260" s="361"/>
      <c r="K260" s="333"/>
      <c r="L260" s="23"/>
      <c r="M260" s="23"/>
      <c r="N260" s="24"/>
      <c r="O260" s="24"/>
      <c r="P260" s="24"/>
      <c r="Q260" s="24"/>
      <c r="R260" s="24"/>
      <c r="S260" s="24"/>
      <c r="T260" s="24"/>
      <c r="U260" s="24"/>
      <c r="V260" s="262"/>
      <c r="W260" s="262"/>
    </row>
    <row r="261" spans="1:23" s="52" customFormat="1" ht="41.4">
      <c r="A261" s="52" t="s">
        <v>798</v>
      </c>
      <c r="B261" s="287" t="s">
        <v>630</v>
      </c>
      <c r="C261" s="358" t="s">
        <v>225</v>
      </c>
      <c r="D261" s="360" t="s">
        <v>1082</v>
      </c>
      <c r="E261" s="357" t="s">
        <v>5</v>
      </c>
      <c r="F261" s="250">
        <v>30</v>
      </c>
      <c r="G261" s="176"/>
      <c r="H261" s="176"/>
      <c r="I261" s="367"/>
      <c r="J261" s="361"/>
      <c r="K261" s="333"/>
      <c r="L261" s="23"/>
      <c r="M261" s="23"/>
      <c r="N261" s="24"/>
      <c r="O261" s="24"/>
      <c r="P261" s="24"/>
      <c r="Q261" s="24"/>
      <c r="R261" s="24"/>
      <c r="S261" s="24"/>
      <c r="T261" s="24"/>
      <c r="U261" s="24"/>
      <c r="V261" s="262"/>
      <c r="W261" s="262"/>
    </row>
    <row r="262" spans="1:23" s="52" customFormat="1" ht="41.4">
      <c r="A262" s="52" t="s">
        <v>799</v>
      </c>
      <c r="B262" s="287" t="s">
        <v>631</v>
      </c>
      <c r="C262" s="358" t="s">
        <v>226</v>
      </c>
      <c r="D262" s="360" t="s">
        <v>1083</v>
      </c>
      <c r="E262" s="357" t="s">
        <v>5</v>
      </c>
      <c r="F262" s="250">
        <v>24</v>
      </c>
      <c r="G262" s="176"/>
      <c r="H262" s="176"/>
      <c r="I262" s="367"/>
      <c r="J262" s="361"/>
      <c r="K262" s="333"/>
      <c r="L262" s="23"/>
      <c r="M262" s="23"/>
      <c r="N262" s="24"/>
      <c r="O262" s="24"/>
      <c r="P262" s="24"/>
      <c r="Q262" s="24"/>
      <c r="R262" s="24"/>
      <c r="S262" s="24"/>
      <c r="T262" s="24"/>
      <c r="U262" s="24"/>
      <c r="V262" s="262"/>
      <c r="W262" s="262"/>
    </row>
    <row r="263" spans="1:23" s="52" customFormat="1" ht="41.4">
      <c r="A263" s="52" t="s">
        <v>800</v>
      </c>
      <c r="B263" s="287" t="s">
        <v>632</v>
      </c>
      <c r="C263" s="358" t="s">
        <v>229</v>
      </c>
      <c r="D263" s="360" t="s">
        <v>1086</v>
      </c>
      <c r="E263" s="357" t="s">
        <v>5</v>
      </c>
      <c r="F263" s="250">
        <v>48</v>
      </c>
      <c r="G263" s="176"/>
      <c r="H263" s="176"/>
      <c r="I263" s="367"/>
      <c r="J263" s="361"/>
      <c r="K263" s="333"/>
      <c r="L263" s="23"/>
      <c r="M263" s="23"/>
      <c r="N263" s="24"/>
      <c r="O263" s="24"/>
      <c r="P263" s="24"/>
      <c r="Q263" s="24"/>
      <c r="R263" s="24"/>
      <c r="S263" s="24"/>
      <c r="T263" s="24"/>
      <c r="U263" s="24"/>
      <c r="V263" s="262"/>
      <c r="W263" s="262"/>
    </row>
    <row r="264" spans="1:23" s="52" customFormat="1" ht="36" customHeight="1">
      <c r="A264" s="52" t="s">
        <v>801</v>
      </c>
      <c r="B264" s="287" t="s">
        <v>633</v>
      </c>
      <c r="C264" s="358" t="s">
        <v>230</v>
      </c>
      <c r="D264" s="360" t="s">
        <v>1087</v>
      </c>
      <c r="E264" s="357" t="s">
        <v>5</v>
      </c>
      <c r="F264" s="250">
        <v>30</v>
      </c>
      <c r="G264" s="176"/>
      <c r="H264" s="176"/>
      <c r="I264" s="367"/>
      <c r="J264" s="361"/>
      <c r="K264" s="333"/>
      <c r="L264" s="23"/>
      <c r="M264" s="23"/>
      <c r="N264" s="24"/>
      <c r="O264" s="24"/>
      <c r="P264" s="24"/>
      <c r="Q264" s="24"/>
      <c r="R264" s="24"/>
      <c r="S264" s="24"/>
      <c r="T264" s="24"/>
      <c r="U264" s="24"/>
      <c r="V264" s="262"/>
      <c r="W264" s="262"/>
    </row>
    <row r="265" spans="1:23" s="52" customFormat="1" ht="47.25" customHeight="1">
      <c r="A265" s="52" t="s">
        <v>802</v>
      </c>
      <c r="B265" s="287" t="s">
        <v>634</v>
      </c>
      <c r="C265" s="358" t="s">
        <v>228</v>
      </c>
      <c r="D265" s="360" t="s">
        <v>1085</v>
      </c>
      <c r="E265" s="357" t="s">
        <v>5</v>
      </c>
      <c r="F265" s="250">
        <v>42</v>
      </c>
      <c r="G265" s="176"/>
      <c r="H265" s="176"/>
      <c r="I265" s="367"/>
      <c r="J265" s="361"/>
      <c r="K265" s="333"/>
      <c r="L265" s="23"/>
      <c r="M265" s="23"/>
      <c r="N265" s="24"/>
      <c r="O265" s="24"/>
      <c r="P265" s="24"/>
      <c r="Q265" s="24"/>
      <c r="R265" s="24"/>
      <c r="S265" s="24"/>
      <c r="T265" s="24"/>
      <c r="U265" s="24"/>
      <c r="V265" s="262"/>
      <c r="W265" s="262"/>
    </row>
    <row r="266" spans="1:23" s="52" customFormat="1" ht="36" customHeight="1">
      <c r="A266" s="52" t="s">
        <v>803</v>
      </c>
      <c r="B266" s="287" t="s">
        <v>635</v>
      </c>
      <c r="C266" s="358" t="s">
        <v>232</v>
      </c>
      <c r="D266" s="360" t="s">
        <v>1089</v>
      </c>
      <c r="E266" s="357" t="s">
        <v>5</v>
      </c>
      <c r="F266" s="250">
        <v>18</v>
      </c>
      <c r="G266" s="176"/>
      <c r="H266" s="176"/>
      <c r="I266" s="367"/>
      <c r="J266" s="361"/>
      <c r="K266" s="333"/>
      <c r="L266" s="23"/>
      <c r="M266" s="23"/>
      <c r="N266" s="24"/>
      <c r="O266" s="24"/>
      <c r="P266" s="24"/>
      <c r="Q266" s="24"/>
      <c r="R266" s="24"/>
      <c r="S266" s="24"/>
      <c r="T266" s="24"/>
      <c r="U266" s="24"/>
      <c r="V266" s="262"/>
      <c r="W266" s="262"/>
    </row>
    <row r="267" spans="1:23" s="52" customFormat="1" ht="37.5" customHeight="1">
      <c r="A267" s="52" t="s">
        <v>804</v>
      </c>
      <c r="B267" s="287" t="s">
        <v>636</v>
      </c>
      <c r="C267" s="358" t="s">
        <v>233</v>
      </c>
      <c r="D267" s="360" t="s">
        <v>1090</v>
      </c>
      <c r="E267" s="357" t="s">
        <v>5</v>
      </c>
      <c r="F267" s="250">
        <v>36</v>
      </c>
      <c r="G267" s="176"/>
      <c r="H267" s="176"/>
      <c r="I267" s="367"/>
      <c r="J267" s="361"/>
      <c r="K267" s="333"/>
      <c r="L267" s="23"/>
      <c r="M267" s="23"/>
      <c r="N267" s="24"/>
      <c r="O267" s="24"/>
      <c r="P267" s="24"/>
      <c r="Q267" s="24"/>
      <c r="R267" s="24"/>
      <c r="S267" s="24"/>
      <c r="T267" s="24"/>
      <c r="U267" s="24"/>
      <c r="V267" s="262"/>
      <c r="W267" s="262"/>
    </row>
    <row r="268" spans="1:23" s="52" customFormat="1" ht="27.6">
      <c r="A268" s="52" t="s">
        <v>805</v>
      </c>
      <c r="B268" s="287" t="s">
        <v>637</v>
      </c>
      <c r="C268" s="358" t="s">
        <v>235</v>
      </c>
      <c r="D268" s="360" t="s">
        <v>1092</v>
      </c>
      <c r="E268" s="357" t="s">
        <v>5</v>
      </c>
      <c r="F268" s="250">
        <v>293</v>
      </c>
      <c r="G268" s="176"/>
      <c r="H268" s="176"/>
      <c r="I268" s="367"/>
      <c r="J268" s="361"/>
      <c r="K268" s="333"/>
      <c r="L268" s="23"/>
      <c r="M268" s="23"/>
      <c r="N268" s="24"/>
      <c r="O268" s="24"/>
      <c r="P268" s="24"/>
      <c r="Q268" s="24"/>
      <c r="R268" s="24"/>
      <c r="S268" s="24"/>
      <c r="T268" s="24"/>
      <c r="U268" s="24"/>
      <c r="V268" s="262"/>
      <c r="W268" s="262"/>
    </row>
    <row r="269" spans="1:23" s="52" customFormat="1" ht="27.6">
      <c r="A269" s="52" t="s">
        <v>806</v>
      </c>
      <c r="B269" s="287" t="s">
        <v>638</v>
      </c>
      <c r="C269" s="358" t="s">
        <v>236</v>
      </c>
      <c r="D269" s="360" t="s">
        <v>1093</v>
      </c>
      <c r="E269" s="357" t="s">
        <v>5</v>
      </c>
      <c r="F269" s="250">
        <v>83</v>
      </c>
      <c r="G269" s="176"/>
      <c r="H269" s="176"/>
      <c r="I269" s="367"/>
      <c r="J269" s="361"/>
      <c r="K269" s="333"/>
      <c r="L269" s="23"/>
      <c r="M269" s="23"/>
      <c r="N269" s="24"/>
      <c r="O269" s="24"/>
      <c r="P269" s="24"/>
      <c r="Q269" s="24"/>
      <c r="R269" s="24"/>
      <c r="S269" s="24"/>
      <c r="T269" s="24"/>
      <c r="U269" s="24"/>
      <c r="V269" s="262"/>
      <c r="W269" s="262"/>
    </row>
    <row r="270" spans="1:23" s="52" customFormat="1" ht="27.6">
      <c r="A270" s="52" t="s">
        <v>807</v>
      </c>
      <c r="B270" s="287" t="s">
        <v>639</v>
      </c>
      <c r="C270" s="358" t="s">
        <v>234</v>
      </c>
      <c r="D270" s="360" t="s">
        <v>1091</v>
      </c>
      <c r="E270" s="357" t="s">
        <v>5</v>
      </c>
      <c r="F270" s="250">
        <v>78</v>
      </c>
      <c r="G270" s="176"/>
      <c r="H270" s="176"/>
      <c r="I270" s="367"/>
      <c r="J270" s="361"/>
      <c r="K270" s="333"/>
      <c r="L270" s="23"/>
      <c r="M270" s="23"/>
      <c r="N270" s="24"/>
      <c r="O270" s="24"/>
      <c r="P270" s="24"/>
      <c r="Q270" s="24"/>
      <c r="R270" s="24"/>
      <c r="S270" s="24"/>
      <c r="T270" s="24"/>
      <c r="U270" s="24"/>
      <c r="V270" s="262"/>
      <c r="W270" s="262"/>
    </row>
    <row r="271" spans="1:23" s="52" customFormat="1" ht="55.2">
      <c r="A271" s="52" t="s">
        <v>808</v>
      </c>
      <c r="B271" s="287" t="s">
        <v>640</v>
      </c>
      <c r="C271" s="358" t="s">
        <v>241</v>
      </c>
      <c r="D271" s="360" t="s">
        <v>1098</v>
      </c>
      <c r="E271" s="357" t="s">
        <v>6</v>
      </c>
      <c r="F271" s="250">
        <v>75</v>
      </c>
      <c r="G271" s="176"/>
      <c r="H271" s="176"/>
      <c r="I271" s="367"/>
      <c r="J271" s="361"/>
      <c r="K271" s="333"/>
      <c r="L271" s="23"/>
      <c r="M271" s="23"/>
      <c r="N271" s="24"/>
      <c r="O271" s="24"/>
      <c r="P271" s="24"/>
      <c r="Q271" s="24"/>
      <c r="R271" s="24"/>
      <c r="S271" s="24"/>
      <c r="T271" s="24"/>
      <c r="U271" s="24"/>
      <c r="V271" s="262"/>
      <c r="W271" s="262"/>
    </row>
    <row r="272" spans="1:23" s="52" customFormat="1" ht="63.75" customHeight="1">
      <c r="A272" s="52" t="s">
        <v>809</v>
      </c>
      <c r="B272" s="287" t="s">
        <v>641</v>
      </c>
      <c r="C272" s="358" t="s">
        <v>242</v>
      </c>
      <c r="D272" s="360" t="s">
        <v>1099</v>
      </c>
      <c r="E272" s="357" t="s">
        <v>6</v>
      </c>
      <c r="F272" s="250">
        <v>96</v>
      </c>
      <c r="G272" s="176"/>
      <c r="H272" s="176"/>
      <c r="I272" s="367"/>
      <c r="J272" s="361"/>
      <c r="K272" s="333"/>
      <c r="L272" s="23"/>
      <c r="M272" s="23"/>
      <c r="N272" s="24"/>
      <c r="O272" s="24"/>
      <c r="P272" s="24"/>
      <c r="Q272" s="24"/>
      <c r="R272" s="24"/>
      <c r="S272" s="24"/>
      <c r="T272" s="24"/>
      <c r="U272" s="24"/>
      <c r="V272" s="262"/>
      <c r="W272" s="262"/>
    </row>
    <row r="273" spans="1:23" s="52" customFormat="1" ht="55.2">
      <c r="A273" s="52" t="s">
        <v>810</v>
      </c>
      <c r="B273" s="287" t="s">
        <v>642</v>
      </c>
      <c r="C273" s="358" t="s">
        <v>243</v>
      </c>
      <c r="D273" s="360" t="s">
        <v>1100</v>
      </c>
      <c r="E273" s="357" t="s">
        <v>6</v>
      </c>
      <c r="F273" s="250">
        <v>30</v>
      </c>
      <c r="G273" s="176"/>
      <c r="H273" s="176"/>
      <c r="I273" s="367"/>
      <c r="J273" s="361"/>
      <c r="K273" s="333"/>
      <c r="L273" s="23"/>
      <c r="M273" s="23"/>
      <c r="N273" s="24"/>
      <c r="O273" s="24"/>
      <c r="P273" s="24"/>
      <c r="Q273" s="24"/>
      <c r="R273" s="24"/>
      <c r="S273" s="24"/>
      <c r="T273" s="24"/>
      <c r="U273" s="24"/>
      <c r="V273" s="262"/>
      <c r="W273" s="262"/>
    </row>
    <row r="274" spans="1:23" s="52" customFormat="1" ht="55.2">
      <c r="A274" s="52" t="s">
        <v>811</v>
      </c>
      <c r="B274" s="287" t="s">
        <v>643</v>
      </c>
      <c r="C274" s="358" t="s">
        <v>244</v>
      </c>
      <c r="D274" s="360" t="s">
        <v>1101</v>
      </c>
      <c r="E274" s="357" t="s">
        <v>6</v>
      </c>
      <c r="F274" s="250">
        <v>27</v>
      </c>
      <c r="G274" s="176"/>
      <c r="H274" s="176"/>
      <c r="I274" s="367"/>
      <c r="J274" s="361"/>
      <c r="K274" s="333"/>
      <c r="L274" s="23"/>
      <c r="M274" s="23"/>
      <c r="N274" s="24"/>
      <c r="O274" s="24"/>
      <c r="P274" s="24"/>
      <c r="Q274" s="24"/>
      <c r="R274" s="24"/>
      <c r="S274" s="24"/>
      <c r="T274" s="24"/>
      <c r="U274" s="24"/>
      <c r="V274" s="262"/>
      <c r="W274" s="262"/>
    </row>
    <row r="275" spans="1:23" s="52" customFormat="1" ht="55.2">
      <c r="A275" s="52" t="s">
        <v>812</v>
      </c>
      <c r="B275" s="287" t="s">
        <v>644</v>
      </c>
      <c r="C275" s="358" t="s">
        <v>245</v>
      </c>
      <c r="D275" s="360" t="s">
        <v>1102</v>
      </c>
      <c r="E275" s="357" t="s">
        <v>6</v>
      </c>
      <c r="F275" s="250">
        <v>36</v>
      </c>
      <c r="G275" s="176"/>
      <c r="H275" s="176"/>
      <c r="I275" s="367"/>
      <c r="J275" s="361"/>
      <c r="K275" s="333"/>
      <c r="L275" s="23"/>
      <c r="M275" s="23"/>
      <c r="N275" s="24"/>
      <c r="O275" s="24"/>
      <c r="P275" s="24"/>
      <c r="Q275" s="24"/>
      <c r="R275" s="24"/>
      <c r="S275" s="24"/>
      <c r="T275" s="24"/>
      <c r="U275" s="24"/>
      <c r="V275" s="262"/>
      <c r="W275" s="262"/>
    </row>
    <row r="276" spans="1:23" s="52" customFormat="1" ht="34.5" customHeight="1">
      <c r="A276" s="52" t="s">
        <v>813</v>
      </c>
      <c r="B276" s="287" t="s">
        <v>645</v>
      </c>
      <c r="C276" s="358" t="s">
        <v>255</v>
      </c>
      <c r="D276" s="360" t="s">
        <v>1110</v>
      </c>
      <c r="E276" s="357" t="s">
        <v>6</v>
      </c>
      <c r="F276" s="250">
        <v>36</v>
      </c>
      <c r="G276" s="176"/>
      <c r="H276" s="176"/>
      <c r="I276" s="367"/>
      <c r="J276" s="361"/>
      <c r="K276" s="333"/>
      <c r="L276" s="23"/>
      <c r="M276" s="23"/>
      <c r="N276" s="24"/>
      <c r="O276" s="24"/>
      <c r="P276" s="24"/>
      <c r="Q276" s="24"/>
      <c r="R276" s="24"/>
      <c r="S276" s="24"/>
      <c r="T276" s="24"/>
      <c r="U276" s="24"/>
      <c r="V276" s="262"/>
      <c r="W276" s="262"/>
    </row>
    <row r="277" spans="1:23" s="52" customFormat="1" ht="33.75" customHeight="1">
      <c r="A277" s="52" t="s">
        <v>814</v>
      </c>
      <c r="B277" s="287" t="s">
        <v>646</v>
      </c>
      <c r="C277" s="358" t="s">
        <v>256</v>
      </c>
      <c r="D277" s="360" t="s">
        <v>1111</v>
      </c>
      <c r="E277" s="357" t="s">
        <v>6</v>
      </c>
      <c r="F277" s="250">
        <v>48</v>
      </c>
      <c r="G277" s="176"/>
      <c r="H277" s="176"/>
      <c r="I277" s="367"/>
      <c r="J277" s="361"/>
      <c r="K277" s="333"/>
      <c r="L277" s="23"/>
      <c r="M277" s="23"/>
      <c r="N277" s="24"/>
      <c r="O277" s="24"/>
      <c r="P277" s="24"/>
      <c r="Q277" s="24"/>
      <c r="R277" s="24"/>
      <c r="S277" s="24"/>
      <c r="T277" s="24"/>
      <c r="U277" s="24"/>
      <c r="V277" s="262"/>
      <c r="W277" s="262"/>
    </row>
    <row r="278" spans="1:23" s="52" customFormat="1" ht="36.75" customHeight="1">
      <c r="A278" s="52" t="s">
        <v>815</v>
      </c>
      <c r="B278" s="287" t="s">
        <v>647</v>
      </c>
      <c r="C278" s="358" t="s">
        <v>239</v>
      </c>
      <c r="D278" s="360" t="s">
        <v>1096</v>
      </c>
      <c r="E278" s="357" t="s">
        <v>5</v>
      </c>
      <c r="F278" s="250">
        <v>482</v>
      </c>
      <c r="G278" s="176"/>
      <c r="H278" s="176"/>
      <c r="I278" s="367"/>
      <c r="J278" s="361"/>
      <c r="K278" s="333"/>
      <c r="L278" s="23"/>
      <c r="M278" s="23"/>
      <c r="N278" s="24"/>
      <c r="O278" s="24"/>
      <c r="P278" s="24"/>
      <c r="Q278" s="24"/>
      <c r="R278" s="24"/>
      <c r="S278" s="24"/>
      <c r="T278" s="24"/>
      <c r="U278" s="24"/>
      <c r="V278" s="262"/>
      <c r="W278" s="262"/>
    </row>
    <row r="279" spans="1:23" s="52" customFormat="1" ht="27.6">
      <c r="A279" s="52" t="s">
        <v>816</v>
      </c>
      <c r="B279" s="287" t="s">
        <v>648</v>
      </c>
      <c r="C279" s="358" t="s">
        <v>240</v>
      </c>
      <c r="D279" s="360" t="s">
        <v>1097</v>
      </c>
      <c r="E279" s="357" t="s">
        <v>5</v>
      </c>
      <c r="F279" s="250">
        <v>8</v>
      </c>
      <c r="G279" s="176"/>
      <c r="H279" s="176"/>
      <c r="I279" s="367"/>
      <c r="J279" s="361"/>
      <c r="K279" s="333"/>
      <c r="L279" s="23"/>
      <c r="M279" s="23"/>
      <c r="N279" s="24"/>
      <c r="O279" s="24"/>
      <c r="P279" s="24"/>
      <c r="Q279" s="24"/>
      <c r="R279" s="24"/>
      <c r="S279" s="24"/>
      <c r="T279" s="24"/>
      <c r="U279" s="24"/>
      <c r="V279" s="262"/>
      <c r="W279" s="262"/>
    </row>
    <row r="280" spans="1:23" s="52" customFormat="1" ht="60" customHeight="1">
      <c r="A280" s="52" t="s">
        <v>817</v>
      </c>
      <c r="B280" s="287" t="s">
        <v>649</v>
      </c>
      <c r="C280" s="358" t="s">
        <v>290</v>
      </c>
      <c r="D280" s="360" t="s">
        <v>1145</v>
      </c>
      <c r="E280" s="357" t="s">
        <v>5</v>
      </c>
      <c r="F280" s="250">
        <v>16</v>
      </c>
      <c r="G280" s="176"/>
      <c r="H280" s="176"/>
      <c r="I280" s="367"/>
      <c r="J280" s="361"/>
      <c r="K280" s="333"/>
      <c r="L280" s="23"/>
      <c r="M280" s="23"/>
      <c r="N280" s="24"/>
      <c r="O280" s="24"/>
      <c r="P280" s="24"/>
      <c r="Q280" s="24"/>
      <c r="R280" s="24"/>
      <c r="S280" s="24"/>
      <c r="T280" s="24"/>
      <c r="U280" s="24"/>
      <c r="V280" s="262"/>
      <c r="W280" s="262"/>
    </row>
    <row r="281" spans="1:23" s="52" customFormat="1" ht="66" customHeight="1">
      <c r="A281" s="52" t="s">
        <v>818</v>
      </c>
      <c r="B281" s="287" t="s">
        <v>650</v>
      </c>
      <c r="C281" s="358" t="s">
        <v>246</v>
      </c>
      <c r="D281" s="360" t="s">
        <v>1103</v>
      </c>
      <c r="E281" s="357" t="s">
        <v>6</v>
      </c>
      <c r="F281" s="250">
        <v>197</v>
      </c>
      <c r="G281" s="176"/>
      <c r="H281" s="176"/>
      <c r="I281" s="367"/>
      <c r="J281" s="361"/>
      <c r="K281" s="333"/>
      <c r="L281" s="23"/>
      <c r="M281" s="23"/>
      <c r="N281" s="24"/>
      <c r="O281" s="24"/>
      <c r="P281" s="24"/>
      <c r="Q281" s="24"/>
      <c r="R281" s="24"/>
      <c r="S281" s="24"/>
      <c r="T281" s="24"/>
      <c r="U281" s="24"/>
      <c r="V281" s="262"/>
      <c r="W281" s="262"/>
    </row>
    <row r="282" spans="1:23" s="52" customFormat="1" ht="55.2">
      <c r="A282" s="52" t="s">
        <v>819</v>
      </c>
      <c r="B282" s="287" t="s">
        <v>651</v>
      </c>
      <c r="C282" s="358" t="s">
        <v>247</v>
      </c>
      <c r="D282" s="360" t="s">
        <v>1104</v>
      </c>
      <c r="E282" s="357" t="s">
        <v>6</v>
      </c>
      <c r="F282" s="250">
        <v>50</v>
      </c>
      <c r="G282" s="176"/>
      <c r="H282" s="176"/>
      <c r="I282" s="367"/>
      <c r="J282" s="361"/>
      <c r="K282" s="333"/>
      <c r="L282" s="23"/>
      <c r="M282" s="23"/>
      <c r="N282" s="24"/>
      <c r="O282" s="24"/>
      <c r="P282" s="24"/>
      <c r="Q282" s="24"/>
      <c r="R282" s="24"/>
      <c r="S282" s="24"/>
      <c r="T282" s="24"/>
      <c r="U282" s="24"/>
      <c r="V282" s="262"/>
      <c r="W282" s="262"/>
    </row>
    <row r="283" spans="1:23" s="52" customFormat="1" ht="57" customHeight="1">
      <c r="A283" s="52" t="s">
        <v>820</v>
      </c>
      <c r="B283" s="287" t="s">
        <v>652</v>
      </c>
      <c r="C283" s="358" t="s">
        <v>248</v>
      </c>
      <c r="D283" s="360" t="s">
        <v>1106</v>
      </c>
      <c r="E283" s="357" t="s">
        <v>6</v>
      </c>
      <c r="F283" s="250">
        <v>22</v>
      </c>
      <c r="G283" s="176"/>
      <c r="H283" s="176"/>
      <c r="I283" s="367"/>
      <c r="J283" s="361"/>
      <c r="K283" s="333"/>
      <c r="L283" s="23"/>
      <c r="M283" s="23"/>
      <c r="N283" s="24"/>
      <c r="O283" s="24"/>
      <c r="P283" s="24"/>
      <c r="Q283" s="24"/>
      <c r="R283" s="24"/>
      <c r="S283" s="24"/>
      <c r="T283" s="24"/>
      <c r="U283" s="24"/>
      <c r="V283" s="262"/>
      <c r="W283" s="262"/>
    </row>
    <row r="284" spans="1:23" s="52" customFormat="1" ht="47.25" customHeight="1">
      <c r="A284" s="52" t="s">
        <v>821</v>
      </c>
      <c r="B284" s="287" t="s">
        <v>653</v>
      </c>
      <c r="C284" s="358" t="s">
        <v>90</v>
      </c>
      <c r="D284" s="360" t="s">
        <v>943</v>
      </c>
      <c r="E284" s="357" t="s">
        <v>6</v>
      </c>
      <c r="F284" s="250">
        <v>15</v>
      </c>
      <c r="G284" s="176"/>
      <c r="H284" s="176"/>
      <c r="I284" s="367"/>
      <c r="J284" s="361"/>
      <c r="K284" s="333"/>
      <c r="L284" s="23"/>
      <c r="M284" s="23"/>
      <c r="N284" s="24"/>
      <c r="O284" s="24"/>
      <c r="P284" s="24"/>
      <c r="Q284" s="24"/>
      <c r="R284" s="24"/>
      <c r="S284" s="24"/>
      <c r="T284" s="24"/>
      <c r="U284" s="24"/>
      <c r="V284" s="262"/>
      <c r="W284" s="262"/>
    </row>
    <row r="285" spans="1:23" s="52" customFormat="1" ht="55.2">
      <c r="A285" s="52" t="s">
        <v>822</v>
      </c>
      <c r="B285" s="287" t="s">
        <v>654</v>
      </c>
      <c r="C285" s="358" t="s">
        <v>249</v>
      </c>
      <c r="D285" s="360" t="s">
        <v>1107</v>
      </c>
      <c r="E285" s="357" t="s">
        <v>6</v>
      </c>
      <c r="F285" s="250">
        <v>15</v>
      </c>
      <c r="G285" s="176"/>
      <c r="H285" s="176"/>
      <c r="I285" s="367"/>
      <c r="J285" s="361"/>
      <c r="K285" s="333"/>
      <c r="L285" s="23"/>
      <c r="M285" s="23"/>
      <c r="N285" s="24"/>
      <c r="O285" s="24"/>
      <c r="P285" s="24"/>
      <c r="Q285" s="24"/>
      <c r="R285" s="24"/>
      <c r="S285" s="24"/>
      <c r="T285" s="24"/>
      <c r="U285" s="24"/>
      <c r="V285" s="262"/>
      <c r="W285" s="262"/>
    </row>
    <row r="286" spans="1:23" s="52" customFormat="1" ht="41.4">
      <c r="A286" s="52" t="s">
        <v>823</v>
      </c>
      <c r="B286" s="287" t="s">
        <v>655</v>
      </c>
      <c r="C286" s="358" t="s">
        <v>257</v>
      </c>
      <c r="D286" s="360" t="s">
        <v>1112</v>
      </c>
      <c r="E286" s="357" t="s">
        <v>6</v>
      </c>
      <c r="F286" s="250">
        <v>206</v>
      </c>
      <c r="G286" s="176"/>
      <c r="H286" s="176"/>
      <c r="I286" s="367"/>
      <c r="J286" s="361"/>
      <c r="K286" s="333"/>
      <c r="L286" s="23"/>
      <c r="M286" s="23"/>
      <c r="N286" s="24"/>
      <c r="O286" s="24"/>
      <c r="P286" s="24"/>
      <c r="Q286" s="24"/>
      <c r="R286" s="24"/>
      <c r="S286" s="24"/>
      <c r="T286" s="24"/>
      <c r="U286" s="24"/>
      <c r="V286" s="262"/>
      <c r="W286" s="262"/>
    </row>
    <row r="287" spans="1:23" s="52" customFormat="1" ht="41.4">
      <c r="A287" s="52" t="s">
        <v>824</v>
      </c>
      <c r="B287" s="287" t="s">
        <v>656</v>
      </c>
      <c r="C287" s="358" t="s">
        <v>258</v>
      </c>
      <c r="D287" s="360" t="s">
        <v>1113</v>
      </c>
      <c r="E287" s="357" t="s">
        <v>6</v>
      </c>
      <c r="F287" s="250">
        <v>81</v>
      </c>
      <c r="G287" s="176"/>
      <c r="H287" s="176"/>
      <c r="I287" s="367"/>
      <c r="J287" s="361"/>
      <c r="K287" s="333"/>
      <c r="L287" s="23"/>
      <c r="M287" s="23"/>
      <c r="N287" s="24"/>
      <c r="O287" s="24"/>
      <c r="P287" s="24"/>
      <c r="Q287" s="24"/>
      <c r="R287" s="24"/>
      <c r="S287" s="24"/>
      <c r="T287" s="24"/>
      <c r="U287" s="24"/>
      <c r="V287" s="262"/>
      <c r="W287" s="262"/>
    </row>
    <row r="288" spans="1:23" s="52" customFormat="1" ht="41.4">
      <c r="A288" s="52" t="s">
        <v>825</v>
      </c>
      <c r="B288" s="287" t="s">
        <v>657</v>
      </c>
      <c r="C288" s="358" t="s">
        <v>259</v>
      </c>
      <c r="D288" s="360" t="s">
        <v>1114</v>
      </c>
      <c r="E288" s="357" t="s">
        <v>6</v>
      </c>
      <c r="F288" s="250">
        <v>50</v>
      </c>
      <c r="G288" s="176"/>
      <c r="H288" s="176"/>
      <c r="I288" s="367"/>
      <c r="J288" s="361"/>
      <c r="K288" s="333"/>
      <c r="L288" s="23"/>
      <c r="M288" s="23"/>
      <c r="N288" s="24"/>
      <c r="O288" s="24"/>
      <c r="P288" s="24"/>
      <c r="Q288" s="24"/>
      <c r="R288" s="24"/>
      <c r="S288" s="24"/>
      <c r="T288" s="24"/>
      <c r="U288" s="24"/>
      <c r="V288" s="262"/>
      <c r="W288" s="262"/>
    </row>
    <row r="289" spans="1:23" s="52" customFormat="1" ht="96.6">
      <c r="A289" s="52" t="s">
        <v>826</v>
      </c>
      <c r="B289" s="287" t="s">
        <v>658</v>
      </c>
      <c r="C289" s="358" t="s">
        <v>174</v>
      </c>
      <c r="D289" s="360" t="s">
        <v>1027</v>
      </c>
      <c r="E289" s="357" t="s">
        <v>5</v>
      </c>
      <c r="F289" s="250">
        <v>6</v>
      </c>
      <c r="G289" s="176"/>
      <c r="H289" s="176"/>
      <c r="I289" s="367"/>
      <c r="J289" s="361"/>
      <c r="K289" s="333"/>
      <c r="L289" s="23"/>
      <c r="M289" s="23"/>
      <c r="N289" s="24"/>
      <c r="O289" s="24"/>
      <c r="P289" s="24"/>
      <c r="Q289" s="24"/>
      <c r="R289" s="24"/>
      <c r="S289" s="24"/>
      <c r="T289" s="24"/>
      <c r="U289" s="24"/>
      <c r="V289" s="262"/>
      <c r="W289" s="262"/>
    </row>
    <row r="290" spans="1:23" s="52" customFormat="1" ht="41.4">
      <c r="A290" s="52" t="s">
        <v>827</v>
      </c>
      <c r="B290" s="287" t="s">
        <v>659</v>
      </c>
      <c r="C290" s="358" t="s">
        <v>221</v>
      </c>
      <c r="D290" s="360" t="s">
        <v>1078</v>
      </c>
      <c r="E290" s="357" t="s">
        <v>5</v>
      </c>
      <c r="F290" s="250">
        <v>23</v>
      </c>
      <c r="G290" s="176"/>
      <c r="H290" s="176"/>
      <c r="I290" s="367"/>
      <c r="J290" s="361"/>
      <c r="K290" s="333"/>
      <c r="L290" s="23"/>
      <c r="M290" s="23"/>
      <c r="N290" s="24"/>
      <c r="O290" s="24"/>
      <c r="P290" s="24"/>
      <c r="Q290" s="24"/>
      <c r="R290" s="24"/>
      <c r="S290" s="24"/>
      <c r="T290" s="24"/>
      <c r="U290" s="24"/>
      <c r="V290" s="262"/>
      <c r="W290" s="262"/>
    </row>
    <row r="291" spans="1:23" s="52" customFormat="1" ht="41.4">
      <c r="A291" s="52" t="s">
        <v>828</v>
      </c>
      <c r="B291" s="287" t="s">
        <v>660</v>
      </c>
      <c r="C291" s="358" t="s">
        <v>346</v>
      </c>
      <c r="D291" s="360" t="s">
        <v>1077</v>
      </c>
      <c r="E291" s="357" t="s">
        <v>5</v>
      </c>
      <c r="F291" s="250">
        <v>172</v>
      </c>
      <c r="G291" s="176"/>
      <c r="H291" s="176"/>
      <c r="I291" s="367"/>
      <c r="J291" s="361"/>
      <c r="K291" s="333"/>
      <c r="L291" s="23"/>
      <c r="M291" s="23"/>
      <c r="N291" s="24"/>
      <c r="O291" s="24"/>
      <c r="P291" s="24"/>
      <c r="Q291" s="24"/>
      <c r="R291" s="24"/>
      <c r="S291" s="24"/>
      <c r="T291" s="24"/>
      <c r="U291" s="24"/>
      <c r="V291" s="262"/>
      <c r="W291" s="262"/>
    </row>
    <row r="292" spans="1:23" s="52" customFormat="1" ht="55.2">
      <c r="A292" s="52" t="s">
        <v>829</v>
      </c>
      <c r="B292" s="287" t="s">
        <v>661</v>
      </c>
      <c r="C292" s="358" t="s">
        <v>222</v>
      </c>
      <c r="D292" s="360" t="s">
        <v>1079</v>
      </c>
      <c r="E292" s="357" t="s">
        <v>5</v>
      </c>
      <c r="F292" s="250">
        <v>3</v>
      </c>
      <c r="G292" s="176"/>
      <c r="H292" s="176"/>
      <c r="I292" s="367"/>
      <c r="J292" s="361"/>
      <c r="K292" s="333"/>
      <c r="L292" s="23"/>
      <c r="M292" s="23"/>
      <c r="N292" s="24"/>
      <c r="O292" s="24"/>
      <c r="P292" s="24"/>
      <c r="Q292" s="24"/>
      <c r="R292" s="24"/>
      <c r="S292" s="24"/>
      <c r="T292" s="24"/>
      <c r="U292" s="24"/>
      <c r="V292" s="262"/>
      <c r="W292" s="262"/>
    </row>
    <row r="293" spans="1:23" s="52" customFormat="1" ht="27.6">
      <c r="A293" s="52" t="s">
        <v>830</v>
      </c>
      <c r="B293" s="287" t="s">
        <v>662</v>
      </c>
      <c r="C293" s="358" t="s">
        <v>237</v>
      </c>
      <c r="D293" s="360" t="s">
        <v>1094</v>
      </c>
      <c r="E293" s="357" t="s">
        <v>5</v>
      </c>
      <c r="F293" s="250">
        <v>172</v>
      </c>
      <c r="G293" s="176"/>
      <c r="H293" s="176"/>
      <c r="I293" s="367"/>
      <c r="J293" s="361"/>
      <c r="K293" s="333"/>
      <c r="L293" s="23"/>
      <c r="M293" s="23"/>
      <c r="N293" s="24"/>
      <c r="O293" s="24"/>
      <c r="P293" s="24"/>
      <c r="Q293" s="24"/>
      <c r="R293" s="24"/>
      <c r="S293" s="24"/>
      <c r="T293" s="24"/>
      <c r="U293" s="24"/>
      <c r="V293" s="262"/>
      <c r="W293" s="262"/>
    </row>
    <row r="294" spans="1:23" s="52" customFormat="1" ht="27.6">
      <c r="A294" s="52" t="s">
        <v>831</v>
      </c>
      <c r="B294" s="287" t="s">
        <v>663</v>
      </c>
      <c r="C294" s="358" t="s">
        <v>177</v>
      </c>
      <c r="D294" s="360" t="s">
        <v>1030</v>
      </c>
      <c r="E294" s="357" t="s">
        <v>5</v>
      </c>
      <c r="F294" s="250">
        <v>3</v>
      </c>
      <c r="G294" s="176"/>
      <c r="H294" s="176"/>
      <c r="I294" s="367"/>
      <c r="J294" s="361"/>
      <c r="K294" s="333"/>
      <c r="L294" s="23"/>
      <c r="M294" s="23"/>
      <c r="N294" s="24"/>
      <c r="O294" s="24"/>
      <c r="P294" s="24"/>
      <c r="Q294" s="24"/>
      <c r="R294" s="24"/>
      <c r="S294" s="24"/>
      <c r="T294" s="24"/>
      <c r="U294" s="24"/>
      <c r="V294" s="262"/>
      <c r="W294" s="262"/>
    </row>
    <row r="295" spans="1:23" s="52" customFormat="1" ht="27.6">
      <c r="A295" s="52" t="s">
        <v>832</v>
      </c>
      <c r="B295" s="287" t="s">
        <v>664</v>
      </c>
      <c r="C295" s="358" t="s">
        <v>190</v>
      </c>
      <c r="D295" s="360" t="s">
        <v>1043</v>
      </c>
      <c r="E295" s="357" t="s">
        <v>6</v>
      </c>
      <c r="F295" s="250">
        <v>54</v>
      </c>
      <c r="G295" s="176"/>
      <c r="H295" s="176"/>
      <c r="I295" s="367"/>
      <c r="J295" s="361"/>
      <c r="K295" s="333"/>
      <c r="L295" s="23"/>
      <c r="M295" s="23"/>
      <c r="N295" s="24"/>
      <c r="O295" s="24"/>
      <c r="P295" s="24"/>
      <c r="Q295" s="24"/>
      <c r="R295" s="24"/>
      <c r="S295" s="24"/>
      <c r="T295" s="24"/>
      <c r="U295" s="24"/>
      <c r="V295" s="262"/>
      <c r="W295" s="262"/>
    </row>
    <row r="296" spans="1:23" s="52" customFormat="1" ht="27.6">
      <c r="A296" s="52" t="s">
        <v>833</v>
      </c>
      <c r="B296" s="287" t="s">
        <v>665</v>
      </c>
      <c r="C296" s="358" t="s">
        <v>191</v>
      </c>
      <c r="D296" s="360" t="s">
        <v>1044</v>
      </c>
      <c r="E296" s="357" t="s">
        <v>6</v>
      </c>
      <c r="F296" s="250">
        <v>18</v>
      </c>
      <c r="G296" s="176"/>
      <c r="H296" s="176"/>
      <c r="I296" s="367"/>
      <c r="J296" s="361"/>
      <c r="K296" s="333"/>
      <c r="L296" s="23"/>
      <c r="M296" s="23"/>
      <c r="N296" s="24"/>
      <c r="O296" s="24"/>
      <c r="P296" s="24"/>
      <c r="Q296" s="24"/>
      <c r="R296" s="24"/>
      <c r="S296" s="24"/>
      <c r="T296" s="24"/>
      <c r="U296" s="24"/>
      <c r="V296" s="262"/>
      <c r="W296" s="262"/>
    </row>
    <row r="297" spans="1:23" s="52" customFormat="1" ht="55.2">
      <c r="A297" s="52" t="s">
        <v>834</v>
      </c>
      <c r="B297" s="287" t="s">
        <v>666</v>
      </c>
      <c r="C297" s="358" t="s">
        <v>250</v>
      </c>
      <c r="D297" s="360" t="s">
        <v>1105</v>
      </c>
      <c r="E297" s="357" t="s">
        <v>6</v>
      </c>
      <c r="F297" s="250">
        <v>58</v>
      </c>
      <c r="G297" s="176"/>
      <c r="H297" s="176"/>
      <c r="I297" s="367"/>
      <c r="J297" s="361"/>
      <c r="K297" s="333"/>
      <c r="L297" s="23"/>
      <c r="M297" s="23"/>
      <c r="N297" s="24"/>
      <c r="O297" s="24"/>
      <c r="P297" s="24"/>
      <c r="Q297" s="24"/>
      <c r="R297" s="24"/>
      <c r="S297" s="24"/>
      <c r="T297" s="24"/>
      <c r="U297" s="24"/>
      <c r="V297" s="262"/>
      <c r="W297" s="262"/>
    </row>
    <row r="298" spans="1:23" s="52" customFormat="1" ht="55.2">
      <c r="A298" s="52" t="s">
        <v>835</v>
      </c>
      <c r="B298" s="287" t="s">
        <v>667</v>
      </c>
      <c r="C298" s="358" t="s">
        <v>251</v>
      </c>
      <c r="D298" s="360" t="s">
        <v>1106</v>
      </c>
      <c r="E298" s="357" t="s">
        <v>6</v>
      </c>
      <c r="F298" s="250">
        <v>24</v>
      </c>
      <c r="G298" s="176"/>
      <c r="H298" s="176"/>
      <c r="I298" s="367"/>
      <c r="J298" s="361"/>
      <c r="K298" s="333"/>
      <c r="L298" s="23"/>
      <c r="M298" s="23"/>
      <c r="N298" s="24"/>
      <c r="O298" s="24"/>
      <c r="P298" s="24"/>
      <c r="Q298" s="24"/>
      <c r="R298" s="24"/>
      <c r="S298" s="24"/>
      <c r="T298" s="24"/>
      <c r="U298" s="24"/>
      <c r="V298" s="262"/>
      <c r="W298" s="262"/>
    </row>
    <row r="299" spans="1:23" s="52" customFormat="1" ht="55.2">
      <c r="A299" s="52" t="s">
        <v>836</v>
      </c>
      <c r="B299" s="287" t="s">
        <v>668</v>
      </c>
      <c r="C299" s="358" t="s">
        <v>252</v>
      </c>
      <c r="D299" s="360" t="s">
        <v>1107</v>
      </c>
      <c r="E299" s="357" t="s">
        <v>6</v>
      </c>
      <c r="F299" s="250">
        <v>24</v>
      </c>
      <c r="G299" s="176"/>
      <c r="H299" s="176"/>
      <c r="I299" s="367"/>
      <c r="J299" s="361"/>
      <c r="K299" s="333"/>
      <c r="L299" s="23"/>
      <c r="M299" s="23"/>
      <c r="N299" s="24"/>
      <c r="O299" s="24"/>
      <c r="P299" s="24"/>
      <c r="Q299" s="24"/>
      <c r="R299" s="24"/>
      <c r="S299" s="24"/>
      <c r="T299" s="24"/>
      <c r="U299" s="24"/>
      <c r="V299" s="262"/>
      <c r="W299" s="262"/>
    </row>
    <row r="300" spans="1:23" s="52" customFormat="1" ht="55.2">
      <c r="A300" s="52" t="s">
        <v>837</v>
      </c>
      <c r="B300" s="287" t="s">
        <v>669</v>
      </c>
      <c r="C300" s="358" t="s">
        <v>253</v>
      </c>
      <c r="D300" s="360" t="s">
        <v>1108</v>
      </c>
      <c r="E300" s="357" t="s">
        <v>6</v>
      </c>
      <c r="F300" s="250">
        <v>18</v>
      </c>
      <c r="G300" s="176"/>
      <c r="H300" s="176"/>
      <c r="I300" s="367"/>
      <c r="J300" s="361"/>
      <c r="K300" s="333"/>
      <c r="L300" s="23"/>
      <c r="M300" s="23"/>
      <c r="N300" s="24"/>
      <c r="O300" s="24"/>
      <c r="P300" s="24"/>
      <c r="Q300" s="24"/>
      <c r="R300" s="24"/>
      <c r="S300" s="24"/>
      <c r="T300" s="24"/>
      <c r="U300" s="24"/>
      <c r="V300" s="262"/>
      <c r="W300" s="262"/>
    </row>
    <row r="301" spans="1:23" s="52" customFormat="1" ht="55.2">
      <c r="A301" s="52" t="s">
        <v>838</v>
      </c>
      <c r="B301" s="287" t="s">
        <v>670</v>
      </c>
      <c r="C301" s="358" t="s">
        <v>254</v>
      </c>
      <c r="D301" s="360" t="s">
        <v>1109</v>
      </c>
      <c r="E301" s="357" t="s">
        <v>6</v>
      </c>
      <c r="F301" s="250">
        <v>10</v>
      </c>
      <c r="G301" s="176"/>
      <c r="H301" s="176"/>
      <c r="I301" s="367"/>
      <c r="J301" s="361"/>
      <c r="K301" s="333"/>
      <c r="L301" s="23"/>
      <c r="M301" s="23"/>
      <c r="N301" s="24"/>
      <c r="O301" s="24"/>
      <c r="P301" s="24"/>
      <c r="Q301" s="24"/>
      <c r="R301" s="24"/>
      <c r="S301" s="24"/>
      <c r="T301" s="24"/>
      <c r="U301" s="24"/>
      <c r="V301" s="262"/>
      <c r="W301" s="262"/>
    </row>
    <row r="302" spans="1:23" s="52" customFormat="1" ht="69">
      <c r="A302" s="52" t="s">
        <v>839</v>
      </c>
      <c r="B302" s="287" t="s">
        <v>671</v>
      </c>
      <c r="C302" s="358" t="s">
        <v>189</v>
      </c>
      <c r="D302" s="360" t="s">
        <v>1042</v>
      </c>
      <c r="E302" s="357" t="s">
        <v>5</v>
      </c>
      <c r="F302" s="250">
        <v>19</v>
      </c>
      <c r="G302" s="176"/>
      <c r="H302" s="176"/>
      <c r="I302" s="367"/>
      <c r="J302" s="361"/>
      <c r="K302" s="333"/>
      <c r="L302" s="23"/>
      <c r="M302" s="23"/>
      <c r="N302" s="24"/>
      <c r="O302" s="24"/>
      <c r="P302" s="24"/>
      <c r="Q302" s="24"/>
      <c r="R302" s="24"/>
      <c r="S302" s="24"/>
      <c r="T302" s="24"/>
      <c r="U302" s="24"/>
      <c r="V302" s="262"/>
      <c r="W302" s="262"/>
    </row>
    <row r="303" spans="1:23" s="52" customFormat="1" ht="64.5" customHeight="1">
      <c r="A303" s="52" t="s">
        <v>840</v>
      </c>
      <c r="B303" s="287" t="s">
        <v>672</v>
      </c>
      <c r="C303" s="358" t="s">
        <v>188</v>
      </c>
      <c r="D303" s="360" t="s">
        <v>1041</v>
      </c>
      <c r="E303" s="357" t="s">
        <v>5</v>
      </c>
      <c r="F303" s="250">
        <v>8</v>
      </c>
      <c r="G303" s="176"/>
      <c r="H303" s="176"/>
      <c r="I303" s="367"/>
      <c r="J303" s="361"/>
      <c r="K303" s="333"/>
      <c r="L303" s="23"/>
      <c r="M303" s="23"/>
      <c r="N303" s="24"/>
      <c r="O303" s="24"/>
      <c r="P303" s="24"/>
      <c r="Q303" s="24"/>
      <c r="R303" s="24"/>
      <c r="S303" s="24"/>
      <c r="T303" s="24"/>
      <c r="U303" s="24"/>
      <c r="V303" s="262"/>
      <c r="W303" s="262"/>
    </row>
    <row r="304" spans="1:23" s="52" customFormat="1" ht="41.4">
      <c r="A304" s="52" t="s">
        <v>841</v>
      </c>
      <c r="B304" s="287" t="s">
        <v>673</v>
      </c>
      <c r="C304" s="358" t="s">
        <v>192</v>
      </c>
      <c r="D304" s="360" t="s">
        <v>1045</v>
      </c>
      <c r="E304" s="357" t="s">
        <v>6</v>
      </c>
      <c r="F304" s="250">
        <v>11.5</v>
      </c>
      <c r="G304" s="176"/>
      <c r="H304" s="176"/>
      <c r="I304" s="367"/>
      <c r="J304" s="361"/>
      <c r="K304" s="333"/>
      <c r="L304" s="23"/>
      <c r="M304" s="23"/>
      <c r="N304" s="24"/>
      <c r="O304" s="24"/>
      <c r="P304" s="24"/>
      <c r="Q304" s="24"/>
      <c r="R304" s="24"/>
      <c r="S304" s="24"/>
      <c r="T304" s="24"/>
      <c r="U304" s="24"/>
      <c r="V304" s="262"/>
      <c r="W304" s="262"/>
    </row>
    <row r="305" spans="1:23" s="52" customFormat="1" ht="55.2">
      <c r="A305" s="52" t="s">
        <v>842</v>
      </c>
      <c r="B305" s="287" t="s">
        <v>674</v>
      </c>
      <c r="C305" s="358" t="s">
        <v>201</v>
      </c>
      <c r="D305" s="360" t="s">
        <v>1054</v>
      </c>
      <c r="E305" s="357" t="s">
        <v>5</v>
      </c>
      <c r="F305" s="250">
        <v>3</v>
      </c>
      <c r="G305" s="176"/>
      <c r="H305" s="176"/>
      <c r="I305" s="367"/>
      <c r="J305" s="361"/>
      <c r="K305" s="333"/>
      <c r="L305" s="23"/>
      <c r="M305" s="23"/>
      <c r="N305" s="24"/>
      <c r="O305" s="24"/>
      <c r="P305" s="24"/>
      <c r="Q305" s="24"/>
      <c r="R305" s="24"/>
      <c r="S305" s="24"/>
      <c r="T305" s="24"/>
      <c r="U305" s="24"/>
      <c r="V305" s="262"/>
      <c r="W305" s="262"/>
    </row>
    <row r="306" spans="1:23" s="52" customFormat="1" ht="55.2">
      <c r="A306" s="52" t="s">
        <v>843</v>
      </c>
      <c r="B306" s="287" t="s">
        <v>675</v>
      </c>
      <c r="C306" s="358" t="s">
        <v>203</v>
      </c>
      <c r="D306" s="360" t="s">
        <v>1056</v>
      </c>
      <c r="E306" s="357" t="s">
        <v>5</v>
      </c>
      <c r="F306" s="250">
        <v>3</v>
      </c>
      <c r="G306" s="176"/>
      <c r="H306" s="176"/>
      <c r="I306" s="367"/>
      <c r="J306" s="361"/>
      <c r="K306" s="333"/>
      <c r="L306" s="23"/>
      <c r="M306" s="23"/>
      <c r="N306" s="24"/>
      <c r="O306" s="24"/>
      <c r="P306" s="24"/>
      <c r="Q306" s="24"/>
      <c r="R306" s="24"/>
      <c r="S306" s="24"/>
      <c r="T306" s="24"/>
      <c r="U306" s="24"/>
      <c r="V306" s="262"/>
      <c r="W306" s="262"/>
    </row>
    <row r="307" spans="1:23" s="52" customFormat="1" ht="69">
      <c r="A307" s="52" t="s">
        <v>844</v>
      </c>
      <c r="B307" s="287" t="s">
        <v>676</v>
      </c>
      <c r="C307" s="358" t="s">
        <v>94</v>
      </c>
      <c r="D307" s="360" t="s">
        <v>947</v>
      </c>
      <c r="E307" s="357" t="s">
        <v>5</v>
      </c>
      <c r="F307" s="250">
        <v>6</v>
      </c>
      <c r="G307" s="176"/>
      <c r="H307" s="176"/>
      <c r="I307" s="367"/>
      <c r="J307" s="361"/>
      <c r="K307" s="333"/>
      <c r="L307" s="23"/>
      <c r="M307" s="23"/>
      <c r="N307" s="24"/>
      <c r="O307" s="24"/>
      <c r="P307" s="24"/>
      <c r="Q307" s="24"/>
      <c r="R307" s="24"/>
      <c r="S307" s="24"/>
      <c r="T307" s="24"/>
      <c r="U307" s="24"/>
      <c r="V307" s="262"/>
      <c r="W307" s="262"/>
    </row>
    <row r="308" spans="1:23" s="52" customFormat="1" ht="55.2">
      <c r="A308" s="52" t="s">
        <v>845</v>
      </c>
      <c r="B308" s="287" t="s">
        <v>677</v>
      </c>
      <c r="C308" s="358" t="s">
        <v>179</v>
      </c>
      <c r="D308" s="360" t="s">
        <v>1032</v>
      </c>
      <c r="E308" s="357" t="s">
        <v>5</v>
      </c>
      <c r="F308" s="250">
        <v>8</v>
      </c>
      <c r="G308" s="176"/>
      <c r="H308" s="176"/>
      <c r="I308" s="367"/>
      <c r="J308" s="361"/>
      <c r="K308" s="333"/>
      <c r="L308" s="23"/>
      <c r="M308" s="23"/>
      <c r="N308" s="24"/>
      <c r="O308" s="24"/>
      <c r="P308" s="24"/>
      <c r="Q308" s="24"/>
      <c r="R308" s="24"/>
      <c r="S308" s="24"/>
      <c r="T308" s="24"/>
      <c r="U308" s="24"/>
      <c r="V308" s="262"/>
      <c r="W308" s="262"/>
    </row>
    <row r="309" spans="1:23" s="52" customFormat="1" ht="69">
      <c r="A309" s="52" t="s">
        <v>846</v>
      </c>
      <c r="B309" s="287" t="s">
        <v>678</v>
      </c>
      <c r="C309" s="358" t="s">
        <v>180</v>
      </c>
      <c r="D309" s="360" t="s">
        <v>1033</v>
      </c>
      <c r="E309" s="357" t="s">
        <v>5</v>
      </c>
      <c r="F309" s="250">
        <v>11</v>
      </c>
      <c r="G309" s="176"/>
      <c r="H309" s="176"/>
      <c r="I309" s="367"/>
      <c r="J309" s="361"/>
      <c r="K309" s="333"/>
      <c r="L309" s="23"/>
      <c r="M309" s="23"/>
      <c r="N309" s="24"/>
      <c r="O309" s="24"/>
      <c r="P309" s="24"/>
      <c r="Q309" s="24"/>
      <c r="R309" s="24"/>
      <c r="S309" s="24"/>
      <c r="T309" s="24"/>
      <c r="U309" s="24"/>
      <c r="V309" s="262"/>
      <c r="W309" s="262"/>
    </row>
    <row r="310" spans="1:23" s="52" customFormat="1" ht="63.75" customHeight="1">
      <c r="A310" s="52" t="s">
        <v>847</v>
      </c>
      <c r="B310" s="287" t="s">
        <v>679</v>
      </c>
      <c r="C310" s="358" t="s">
        <v>181</v>
      </c>
      <c r="D310" s="360" t="s">
        <v>1034</v>
      </c>
      <c r="E310" s="357" t="s">
        <v>5</v>
      </c>
      <c r="F310" s="250">
        <v>8</v>
      </c>
      <c r="G310" s="176"/>
      <c r="H310" s="176"/>
      <c r="I310" s="367"/>
      <c r="J310" s="361"/>
      <c r="K310" s="333"/>
      <c r="L310" s="23"/>
      <c r="M310" s="23"/>
      <c r="N310" s="24"/>
      <c r="O310" s="24"/>
      <c r="P310" s="24"/>
      <c r="Q310" s="24"/>
      <c r="R310" s="24"/>
      <c r="S310" s="24"/>
      <c r="T310" s="24"/>
      <c r="U310" s="24"/>
      <c r="V310" s="262"/>
      <c r="W310" s="262"/>
    </row>
    <row r="311" spans="1:23" s="52" customFormat="1" ht="121.5" customHeight="1">
      <c r="A311" s="52" t="s">
        <v>848</v>
      </c>
      <c r="B311" s="287" t="s">
        <v>680</v>
      </c>
      <c r="C311" s="358" t="s">
        <v>183</v>
      </c>
      <c r="D311" s="360" t="s">
        <v>1036</v>
      </c>
      <c r="E311" s="357" t="s">
        <v>5</v>
      </c>
      <c r="F311" s="250">
        <v>3</v>
      </c>
      <c r="G311" s="176"/>
      <c r="H311" s="176"/>
      <c r="I311" s="367"/>
      <c r="J311" s="361"/>
      <c r="K311" s="333"/>
      <c r="L311" s="23"/>
      <c r="M311" s="23"/>
      <c r="N311" s="24"/>
      <c r="O311" s="24"/>
      <c r="P311" s="24"/>
      <c r="Q311" s="24"/>
      <c r="R311" s="24"/>
      <c r="S311" s="24"/>
      <c r="T311" s="24"/>
      <c r="U311" s="24"/>
      <c r="V311" s="262"/>
      <c r="W311" s="262"/>
    </row>
    <row r="312" spans="1:23" s="52" customFormat="1" ht="125.25" customHeight="1">
      <c r="A312" s="52" t="s">
        <v>849</v>
      </c>
      <c r="B312" s="287" t="s">
        <v>681</v>
      </c>
      <c r="C312" s="358" t="s">
        <v>182</v>
      </c>
      <c r="D312" s="360" t="s">
        <v>1035</v>
      </c>
      <c r="E312" s="357" t="s">
        <v>5</v>
      </c>
      <c r="F312" s="250">
        <v>12</v>
      </c>
      <c r="G312" s="176"/>
      <c r="H312" s="176"/>
      <c r="I312" s="367"/>
      <c r="J312" s="361"/>
      <c r="K312" s="333"/>
      <c r="L312" s="23"/>
      <c r="M312" s="23"/>
      <c r="N312" s="24"/>
      <c r="O312" s="24"/>
      <c r="P312" s="24"/>
      <c r="Q312" s="24"/>
      <c r="R312" s="24"/>
      <c r="S312" s="24"/>
      <c r="T312" s="24"/>
      <c r="U312" s="24"/>
      <c r="V312" s="262"/>
      <c r="W312" s="262"/>
    </row>
    <row r="313" spans="1:23" s="52" customFormat="1" ht="78" customHeight="1">
      <c r="A313" s="52" t="s">
        <v>850</v>
      </c>
      <c r="B313" s="287" t="s">
        <v>682</v>
      </c>
      <c r="C313" s="358" t="s">
        <v>185</v>
      </c>
      <c r="D313" s="360" t="s">
        <v>1038</v>
      </c>
      <c r="E313" s="357" t="s">
        <v>5</v>
      </c>
      <c r="F313" s="250">
        <v>18</v>
      </c>
      <c r="G313" s="176"/>
      <c r="H313" s="176"/>
      <c r="I313" s="367"/>
      <c r="J313" s="361"/>
      <c r="K313" s="333"/>
      <c r="L313" s="23"/>
      <c r="M313" s="23"/>
      <c r="N313" s="24"/>
      <c r="O313" s="24"/>
      <c r="P313" s="24"/>
      <c r="Q313" s="24"/>
      <c r="R313" s="24"/>
      <c r="S313" s="24"/>
      <c r="T313" s="24"/>
      <c r="U313" s="24"/>
      <c r="V313" s="262"/>
      <c r="W313" s="262"/>
    </row>
    <row r="314" spans="1:23" s="52" customFormat="1" ht="110.4">
      <c r="A314" s="52" t="s">
        <v>851</v>
      </c>
      <c r="B314" s="287" t="s">
        <v>683</v>
      </c>
      <c r="C314" s="358" t="s">
        <v>184</v>
      </c>
      <c r="D314" s="360" t="s">
        <v>1037</v>
      </c>
      <c r="E314" s="357" t="s">
        <v>5</v>
      </c>
      <c r="F314" s="250">
        <v>15</v>
      </c>
      <c r="G314" s="176"/>
      <c r="H314" s="176"/>
      <c r="I314" s="367"/>
      <c r="J314" s="361"/>
      <c r="K314" s="333"/>
      <c r="L314" s="23"/>
      <c r="M314" s="23"/>
      <c r="N314" s="24"/>
      <c r="O314" s="24"/>
      <c r="P314" s="24"/>
      <c r="Q314" s="24"/>
      <c r="R314" s="24"/>
      <c r="S314" s="24"/>
      <c r="T314" s="24"/>
      <c r="U314" s="24"/>
      <c r="V314" s="262"/>
      <c r="W314" s="262"/>
    </row>
    <row r="315" spans="1:23" s="52" customFormat="1" ht="36.75" customHeight="1">
      <c r="A315" s="52" t="s">
        <v>852</v>
      </c>
      <c r="B315" s="287" t="s">
        <v>684</v>
      </c>
      <c r="C315" s="358" t="s">
        <v>178</v>
      </c>
      <c r="D315" s="360" t="s">
        <v>1031</v>
      </c>
      <c r="E315" s="357" t="s">
        <v>5</v>
      </c>
      <c r="F315" s="250">
        <v>4</v>
      </c>
      <c r="G315" s="176"/>
      <c r="H315" s="176"/>
      <c r="I315" s="367"/>
      <c r="J315" s="361"/>
      <c r="K315" s="333"/>
      <c r="L315" s="23"/>
      <c r="M315" s="23"/>
      <c r="N315" s="24"/>
      <c r="O315" s="24"/>
      <c r="P315" s="24"/>
      <c r="Q315" s="24"/>
      <c r="R315" s="24"/>
      <c r="S315" s="24"/>
      <c r="T315" s="24"/>
      <c r="U315" s="24"/>
      <c r="V315" s="262"/>
      <c r="W315" s="262"/>
    </row>
    <row r="316" spans="1:23" s="52" customFormat="1" ht="88.5" customHeight="1">
      <c r="A316" s="52" t="s">
        <v>853</v>
      </c>
      <c r="B316" s="287" t="s">
        <v>685</v>
      </c>
      <c r="C316" s="358" t="s">
        <v>186</v>
      </c>
      <c r="D316" s="360" t="s">
        <v>1039</v>
      </c>
      <c r="E316" s="357" t="s">
        <v>5</v>
      </c>
      <c r="F316" s="250">
        <v>3</v>
      </c>
      <c r="G316" s="176"/>
      <c r="H316" s="176"/>
      <c r="I316" s="367"/>
      <c r="J316" s="361"/>
      <c r="K316" s="333"/>
      <c r="L316" s="23"/>
      <c r="M316" s="23"/>
      <c r="N316" s="24"/>
      <c r="O316" s="24"/>
      <c r="P316" s="24"/>
      <c r="Q316" s="24"/>
      <c r="R316" s="24"/>
      <c r="S316" s="24"/>
      <c r="T316" s="24"/>
      <c r="U316" s="24"/>
      <c r="V316" s="262"/>
      <c r="W316" s="262"/>
    </row>
    <row r="317" spans="1:23" s="52" customFormat="1" ht="75.75" customHeight="1">
      <c r="A317" s="52" t="s">
        <v>854</v>
      </c>
      <c r="B317" s="287" t="s">
        <v>686</v>
      </c>
      <c r="C317" s="358" t="s">
        <v>238</v>
      </c>
      <c r="D317" s="360" t="s">
        <v>1095</v>
      </c>
      <c r="E317" s="357" t="s">
        <v>5</v>
      </c>
      <c r="F317" s="250">
        <v>38</v>
      </c>
      <c r="G317" s="176"/>
      <c r="H317" s="176"/>
      <c r="I317" s="367"/>
      <c r="J317" s="361"/>
      <c r="K317" s="333"/>
      <c r="L317" s="23"/>
      <c r="M317" s="23"/>
      <c r="N317" s="24"/>
      <c r="O317" s="24"/>
      <c r="P317" s="24"/>
      <c r="Q317" s="24"/>
      <c r="R317" s="24"/>
      <c r="S317" s="24"/>
      <c r="T317" s="24"/>
      <c r="U317" s="24"/>
      <c r="V317" s="262"/>
      <c r="W317" s="262"/>
    </row>
    <row r="318" spans="1:23" s="52" customFormat="1" ht="82.8">
      <c r="A318" s="52" t="s">
        <v>855</v>
      </c>
      <c r="B318" s="287" t="s">
        <v>687</v>
      </c>
      <c r="C318" s="358" t="s">
        <v>187</v>
      </c>
      <c r="D318" s="360" t="s">
        <v>1040</v>
      </c>
      <c r="E318" s="357" t="s">
        <v>5</v>
      </c>
      <c r="F318" s="250">
        <v>15</v>
      </c>
      <c r="G318" s="176"/>
      <c r="H318" s="176"/>
      <c r="I318" s="367"/>
      <c r="J318" s="361"/>
      <c r="K318" s="333"/>
      <c r="L318" s="23"/>
      <c r="M318" s="23"/>
      <c r="N318" s="24"/>
      <c r="O318" s="24"/>
      <c r="P318" s="24"/>
      <c r="Q318" s="24"/>
      <c r="R318" s="24"/>
      <c r="S318" s="24"/>
      <c r="T318" s="24"/>
      <c r="U318" s="24"/>
      <c r="V318" s="262"/>
      <c r="W318" s="262"/>
    </row>
    <row r="319" spans="1:23" s="52" customFormat="1" ht="69">
      <c r="A319" s="52" t="s">
        <v>856</v>
      </c>
      <c r="B319" s="287" t="s">
        <v>688</v>
      </c>
      <c r="C319" s="358" t="s">
        <v>189</v>
      </c>
      <c r="D319" s="360" t="s">
        <v>1042</v>
      </c>
      <c r="E319" s="357" t="s">
        <v>5</v>
      </c>
      <c r="F319" s="250">
        <v>18</v>
      </c>
      <c r="G319" s="176"/>
      <c r="H319" s="176"/>
      <c r="I319" s="367"/>
      <c r="J319" s="361"/>
      <c r="K319" s="333"/>
      <c r="L319" s="23"/>
      <c r="M319" s="23"/>
      <c r="N319" s="24"/>
      <c r="O319" s="24"/>
      <c r="P319" s="24"/>
      <c r="Q319" s="24"/>
      <c r="R319" s="24"/>
      <c r="S319" s="24"/>
      <c r="T319" s="24"/>
      <c r="U319" s="24"/>
      <c r="V319" s="262"/>
      <c r="W319" s="262"/>
    </row>
    <row r="320" spans="1:23" s="52" customFormat="1" ht="110.4">
      <c r="A320" s="52" t="s">
        <v>857</v>
      </c>
      <c r="B320" s="287" t="s">
        <v>689</v>
      </c>
      <c r="C320" s="358" t="s">
        <v>170</v>
      </c>
      <c r="D320" s="360" t="s">
        <v>1023</v>
      </c>
      <c r="E320" s="357" t="s">
        <v>5</v>
      </c>
      <c r="F320" s="250">
        <v>3</v>
      </c>
      <c r="G320" s="176"/>
      <c r="H320" s="176"/>
      <c r="I320" s="367"/>
      <c r="J320" s="361"/>
      <c r="K320" s="333"/>
      <c r="L320" s="23"/>
      <c r="M320" s="23"/>
      <c r="N320" s="24"/>
      <c r="O320" s="24"/>
      <c r="P320" s="24"/>
      <c r="Q320" s="24"/>
      <c r="R320" s="24"/>
      <c r="S320" s="24"/>
      <c r="T320" s="24"/>
      <c r="U320" s="24"/>
      <c r="V320" s="262"/>
      <c r="W320" s="262"/>
    </row>
    <row r="321" spans="1:23" s="52" customFormat="1" ht="60" customHeight="1">
      <c r="A321" s="52" t="s">
        <v>858</v>
      </c>
      <c r="B321" s="287" t="s">
        <v>690</v>
      </c>
      <c r="C321" s="358" t="s">
        <v>171</v>
      </c>
      <c r="D321" s="360" t="s">
        <v>1024</v>
      </c>
      <c r="E321" s="357" t="s">
        <v>5</v>
      </c>
      <c r="F321" s="250">
        <v>6</v>
      </c>
      <c r="G321" s="176"/>
      <c r="H321" s="176"/>
      <c r="I321" s="367"/>
      <c r="J321" s="361"/>
      <c r="K321" s="333"/>
      <c r="L321" s="23"/>
      <c r="M321" s="23"/>
      <c r="N321" s="24"/>
      <c r="O321" s="24"/>
      <c r="P321" s="24"/>
      <c r="Q321" s="24"/>
      <c r="R321" s="24"/>
      <c r="S321" s="24"/>
      <c r="T321" s="24"/>
      <c r="U321" s="24"/>
      <c r="V321" s="262"/>
      <c r="W321" s="262"/>
    </row>
    <row r="322" spans="1:23" s="52" customFormat="1" ht="16.8">
      <c r="A322" s="52" t="s">
        <v>859</v>
      </c>
      <c r="B322" s="287" t="s">
        <v>691</v>
      </c>
      <c r="C322" s="358" t="s">
        <v>172</v>
      </c>
      <c r="D322" s="360" t="s">
        <v>1025</v>
      </c>
      <c r="E322" s="357" t="s">
        <v>5</v>
      </c>
      <c r="F322" s="250">
        <v>3</v>
      </c>
      <c r="G322" s="176"/>
      <c r="H322" s="176"/>
      <c r="I322" s="367"/>
      <c r="J322" s="361"/>
      <c r="K322" s="333"/>
      <c r="L322" s="23"/>
      <c r="M322" s="23"/>
      <c r="N322" s="24"/>
      <c r="O322" s="24"/>
      <c r="P322" s="24"/>
      <c r="Q322" s="24"/>
      <c r="R322" s="24"/>
      <c r="S322" s="24"/>
      <c r="T322" s="24"/>
      <c r="U322" s="24"/>
      <c r="V322" s="262"/>
      <c r="W322" s="262"/>
    </row>
    <row r="323" spans="1:23" s="52" customFormat="1" ht="55.2">
      <c r="A323" s="52" t="s">
        <v>860</v>
      </c>
      <c r="B323" s="287" t="s">
        <v>692</v>
      </c>
      <c r="C323" s="358" t="s">
        <v>323</v>
      </c>
      <c r="D323" s="360" t="s">
        <v>1182</v>
      </c>
      <c r="E323" s="357" t="s">
        <v>5</v>
      </c>
      <c r="F323" s="250">
        <v>36</v>
      </c>
      <c r="G323" s="176"/>
      <c r="H323" s="176"/>
      <c r="I323" s="367"/>
      <c r="J323" s="361"/>
      <c r="K323" s="333"/>
      <c r="L323" s="23"/>
      <c r="M323" s="23"/>
      <c r="N323" s="24"/>
      <c r="O323" s="24"/>
      <c r="P323" s="24"/>
      <c r="Q323" s="24"/>
      <c r="R323" s="24"/>
      <c r="S323" s="24"/>
      <c r="T323" s="24"/>
      <c r="U323" s="24"/>
      <c r="V323" s="262"/>
      <c r="W323" s="262"/>
    </row>
    <row r="324" spans="1:23" s="52" customFormat="1" ht="27.6">
      <c r="A324" s="52" t="s">
        <v>861</v>
      </c>
      <c r="B324" s="287" t="s">
        <v>693</v>
      </c>
      <c r="C324" s="358" t="s">
        <v>325</v>
      </c>
      <c r="D324" s="360" t="s">
        <v>1184</v>
      </c>
      <c r="E324" s="357" t="s">
        <v>6</v>
      </c>
      <c r="F324" s="250">
        <v>313</v>
      </c>
      <c r="G324" s="176"/>
      <c r="H324" s="176"/>
      <c r="I324" s="367"/>
      <c r="J324" s="361"/>
      <c r="K324" s="333"/>
      <c r="L324" s="23"/>
      <c r="M324" s="23"/>
      <c r="N324" s="24"/>
      <c r="O324" s="24"/>
      <c r="P324" s="24"/>
      <c r="Q324" s="24"/>
      <c r="R324" s="24"/>
      <c r="S324" s="24"/>
      <c r="T324" s="24"/>
      <c r="U324" s="24"/>
      <c r="V324" s="262"/>
      <c r="W324" s="262"/>
    </row>
    <row r="325" spans="1:23" s="52" customFormat="1" ht="41.4">
      <c r="A325" s="52" t="s">
        <v>862</v>
      </c>
      <c r="B325" s="287" t="s">
        <v>706</v>
      </c>
      <c r="C325" s="358" t="s">
        <v>218</v>
      </c>
      <c r="D325" s="360" t="s">
        <v>1074</v>
      </c>
      <c r="E325" s="357" t="s">
        <v>6</v>
      </c>
      <c r="F325" s="250">
        <v>313</v>
      </c>
      <c r="G325" s="176"/>
      <c r="H325" s="176"/>
      <c r="I325" s="367"/>
      <c r="J325" s="361"/>
      <c r="K325" s="333"/>
      <c r="L325" s="23"/>
      <c r="M325" s="23"/>
      <c r="N325" s="24"/>
      <c r="O325" s="24"/>
      <c r="P325" s="24"/>
      <c r="Q325" s="24"/>
      <c r="R325" s="24"/>
      <c r="S325" s="24"/>
      <c r="T325" s="24"/>
      <c r="U325" s="24"/>
      <c r="V325" s="262"/>
      <c r="W325" s="262"/>
    </row>
    <row r="326" spans="1:23" s="52" customFormat="1" ht="55.2">
      <c r="A326" s="52" t="s">
        <v>863</v>
      </c>
      <c r="B326" s="287" t="s">
        <v>707</v>
      </c>
      <c r="C326" s="358" t="s">
        <v>326</v>
      </c>
      <c r="D326" s="360" t="s">
        <v>1185</v>
      </c>
      <c r="E326" s="357" t="s">
        <v>5</v>
      </c>
      <c r="F326" s="250">
        <v>36</v>
      </c>
      <c r="G326" s="176"/>
      <c r="H326" s="176"/>
      <c r="I326" s="367"/>
      <c r="J326" s="361"/>
      <c r="K326" s="333"/>
      <c r="L326" s="23"/>
      <c r="M326" s="23"/>
      <c r="N326" s="24"/>
      <c r="O326" s="24"/>
      <c r="P326" s="24"/>
      <c r="Q326" s="24"/>
      <c r="R326" s="24"/>
      <c r="S326" s="24"/>
      <c r="T326" s="24"/>
      <c r="U326" s="24"/>
      <c r="V326" s="262"/>
      <c r="W326" s="262"/>
    </row>
    <row r="327" spans="1:23" s="52" customFormat="1" ht="37.5" customHeight="1">
      <c r="A327" s="362">
        <v>1100</v>
      </c>
      <c r="B327" s="287" t="s">
        <v>769</v>
      </c>
      <c r="C327" s="358" t="s">
        <v>327</v>
      </c>
      <c r="D327" s="360" t="s">
        <v>1186</v>
      </c>
      <c r="E327" s="357" t="s">
        <v>5</v>
      </c>
      <c r="F327" s="250">
        <v>36</v>
      </c>
      <c r="G327" s="176"/>
      <c r="H327" s="176"/>
      <c r="I327" s="367"/>
      <c r="J327" s="361"/>
      <c r="K327" s="333"/>
      <c r="L327" s="23"/>
      <c r="M327" s="23"/>
      <c r="N327" s="24"/>
      <c r="O327" s="24"/>
      <c r="P327" s="24"/>
      <c r="Q327" s="24"/>
      <c r="R327" s="24"/>
      <c r="S327" s="24"/>
      <c r="T327" s="24"/>
      <c r="U327" s="24"/>
      <c r="V327" s="262"/>
      <c r="W327" s="262"/>
    </row>
    <row r="328" spans="1:23" s="52" customFormat="1" ht="55.2">
      <c r="A328" s="52" t="s">
        <v>864</v>
      </c>
      <c r="B328" s="287" t="s">
        <v>770</v>
      </c>
      <c r="C328" s="358" t="s">
        <v>223</v>
      </c>
      <c r="D328" s="360" t="s">
        <v>1080</v>
      </c>
      <c r="E328" s="357" t="s">
        <v>5</v>
      </c>
      <c r="F328" s="250">
        <v>38</v>
      </c>
      <c r="G328" s="176"/>
      <c r="H328" s="176"/>
      <c r="I328" s="367"/>
      <c r="J328" s="361"/>
      <c r="K328" s="333"/>
      <c r="L328" s="23"/>
      <c r="M328" s="23"/>
      <c r="N328" s="24"/>
      <c r="O328" s="24"/>
      <c r="P328" s="24"/>
      <c r="Q328" s="24"/>
      <c r="R328" s="24"/>
      <c r="S328" s="24"/>
      <c r="T328" s="24"/>
      <c r="U328" s="24"/>
      <c r="V328" s="262"/>
      <c r="W328" s="262"/>
    </row>
    <row r="329" spans="1:23" s="359" customFormat="1" ht="27.6">
      <c r="A329" s="359" t="s">
        <v>1202</v>
      </c>
      <c r="B329" s="287" t="s">
        <v>1200</v>
      </c>
      <c r="C329" s="358" t="s">
        <v>200</v>
      </c>
      <c r="D329" s="360" t="s">
        <v>1053</v>
      </c>
      <c r="E329" s="357" t="s">
        <v>5</v>
      </c>
      <c r="F329" s="250">
        <v>38</v>
      </c>
      <c r="G329" s="176"/>
      <c r="H329" s="176"/>
      <c r="I329" s="367"/>
      <c r="J329" s="361"/>
      <c r="K329" s="333"/>
      <c r="L329" s="356"/>
      <c r="M329" s="356"/>
      <c r="N329" s="24"/>
      <c r="O329" s="24"/>
      <c r="P329" s="24"/>
      <c r="Q329" s="24"/>
      <c r="R329" s="24"/>
      <c r="S329" s="24"/>
      <c r="T329" s="24"/>
      <c r="U329" s="24"/>
      <c r="V329" s="262"/>
      <c r="W329" s="262"/>
    </row>
    <row r="330" spans="1:23" s="359" customFormat="1" ht="55.2">
      <c r="A330" s="359" t="s">
        <v>1203</v>
      </c>
      <c r="B330" s="287" t="s">
        <v>1201</v>
      </c>
      <c r="C330" s="358" t="s">
        <v>169</v>
      </c>
      <c r="D330" s="360" t="s">
        <v>1022</v>
      </c>
      <c r="E330" s="357" t="s">
        <v>5</v>
      </c>
      <c r="F330" s="250">
        <v>9</v>
      </c>
      <c r="G330" s="176"/>
      <c r="H330" s="176"/>
      <c r="I330" s="367"/>
      <c r="J330" s="361"/>
      <c r="K330" s="333"/>
      <c r="L330" s="356"/>
      <c r="M330" s="356"/>
      <c r="N330" s="24"/>
      <c r="O330" s="24"/>
      <c r="P330" s="24"/>
      <c r="Q330" s="24"/>
      <c r="R330" s="24"/>
      <c r="S330" s="24"/>
      <c r="T330" s="24"/>
      <c r="U330" s="24"/>
      <c r="V330" s="262"/>
      <c r="W330" s="262"/>
    </row>
    <row r="331" spans="2:23" s="52" customFormat="1" ht="16.8">
      <c r="B331" s="287"/>
      <c r="C331" s="358"/>
      <c r="D331" s="360"/>
      <c r="E331" s="357"/>
      <c r="F331" s="250"/>
      <c r="G331" s="176"/>
      <c r="H331" s="176"/>
      <c r="I331" s="367"/>
      <c r="J331" s="361"/>
      <c r="K331" s="333"/>
      <c r="L331" s="23"/>
      <c r="M331" s="23"/>
      <c r="N331" s="24"/>
      <c r="O331" s="24"/>
      <c r="P331" s="24"/>
      <c r="Q331" s="24"/>
      <c r="R331" s="24"/>
      <c r="S331" s="24"/>
      <c r="T331" s="24"/>
      <c r="U331" s="24"/>
      <c r="V331" s="262"/>
      <c r="W331" s="262"/>
    </row>
    <row r="332" spans="2:23" s="52" customFormat="1" ht="16.8">
      <c r="B332" s="286"/>
      <c r="C332" s="30"/>
      <c r="D332" s="31"/>
      <c r="E332" s="32"/>
      <c r="F332" s="249"/>
      <c r="G332" s="249"/>
      <c r="H332" s="378" t="s">
        <v>1218</v>
      </c>
      <c r="I332" s="290"/>
      <c r="J332" s="361"/>
      <c r="K332" s="333"/>
      <c r="L332" s="23"/>
      <c r="M332" s="23"/>
      <c r="N332" s="24"/>
      <c r="O332" s="24"/>
      <c r="P332" s="24"/>
      <c r="Q332" s="24"/>
      <c r="R332" s="24"/>
      <c r="S332" s="24"/>
      <c r="T332" s="24"/>
      <c r="U332" s="24"/>
      <c r="V332" s="24"/>
      <c r="W332" s="24"/>
    </row>
    <row r="333" spans="2:23" s="52" customFormat="1" ht="16.8">
      <c r="B333" s="287"/>
      <c r="C333" s="357"/>
      <c r="D333" s="360"/>
      <c r="E333" s="358"/>
      <c r="F333" s="250"/>
      <c r="G333" s="250"/>
      <c r="H333" s="176"/>
      <c r="I333" s="367"/>
      <c r="J333" s="361"/>
      <c r="K333" s="333"/>
      <c r="L333" s="23"/>
      <c r="M333" s="23"/>
      <c r="N333" s="24"/>
      <c r="O333" s="24"/>
      <c r="P333" s="24"/>
      <c r="Q333" s="24"/>
      <c r="R333" s="24"/>
      <c r="S333" s="24"/>
      <c r="T333" s="24"/>
      <c r="U333" s="24"/>
      <c r="V333" s="262"/>
      <c r="W333" s="262"/>
    </row>
    <row r="334" spans="2:23" s="53" customFormat="1" ht="16.8">
      <c r="B334" s="286" t="s">
        <v>420</v>
      </c>
      <c r="C334" s="32"/>
      <c r="D334" s="31" t="s">
        <v>387</v>
      </c>
      <c r="E334" s="32"/>
      <c r="F334" s="249"/>
      <c r="G334" s="249"/>
      <c r="H334" s="175"/>
      <c r="I334" s="290"/>
      <c r="J334" s="361"/>
      <c r="K334" s="333"/>
      <c r="L334" s="261"/>
      <c r="M334" s="261"/>
      <c r="N334" s="263"/>
      <c r="O334" s="263"/>
      <c r="P334" s="263"/>
      <c r="Q334" s="263"/>
      <c r="R334" s="263"/>
      <c r="S334" s="263"/>
      <c r="T334" s="263"/>
      <c r="U334" s="263"/>
      <c r="V334" s="262"/>
      <c r="W334" s="262"/>
    </row>
    <row r="335" spans="2:23" s="52" customFormat="1" ht="96.6">
      <c r="B335" s="287" t="s">
        <v>502</v>
      </c>
      <c r="C335" s="358" t="s">
        <v>261</v>
      </c>
      <c r="D335" s="360" t="s">
        <v>1116</v>
      </c>
      <c r="E335" s="357" t="s">
        <v>10</v>
      </c>
      <c r="F335" s="250">
        <v>2283</v>
      </c>
      <c r="G335" s="176"/>
      <c r="H335" s="176"/>
      <c r="I335" s="367"/>
      <c r="J335" s="361"/>
      <c r="K335" s="333"/>
      <c r="L335" s="23"/>
      <c r="M335" s="23"/>
      <c r="N335" s="24"/>
      <c r="O335" s="24"/>
      <c r="P335" s="24"/>
      <c r="Q335" s="24"/>
      <c r="R335" s="24"/>
      <c r="S335" s="24"/>
      <c r="T335" s="24"/>
      <c r="U335" s="24"/>
      <c r="V335" s="262"/>
      <c r="W335" s="262"/>
    </row>
    <row r="336" spans="2:23" s="52" customFormat="1" ht="55.2">
      <c r="B336" s="287" t="s">
        <v>503</v>
      </c>
      <c r="C336" s="358" t="s">
        <v>262</v>
      </c>
      <c r="D336" s="360" t="s">
        <v>1117</v>
      </c>
      <c r="E336" s="357" t="s">
        <v>10</v>
      </c>
      <c r="F336" s="250">
        <v>2283</v>
      </c>
      <c r="G336" s="176"/>
      <c r="H336" s="176"/>
      <c r="I336" s="367"/>
      <c r="J336" s="361"/>
      <c r="K336" s="333"/>
      <c r="L336" s="23"/>
      <c r="M336" s="23"/>
      <c r="N336" s="24"/>
      <c r="O336" s="24"/>
      <c r="P336" s="24"/>
      <c r="Q336" s="24"/>
      <c r="R336" s="24"/>
      <c r="S336" s="24"/>
      <c r="T336" s="24"/>
      <c r="U336" s="24"/>
      <c r="V336" s="262"/>
      <c r="W336" s="262"/>
    </row>
    <row r="337" spans="2:23" s="52" customFormat="1" ht="41.4">
      <c r="B337" s="287" t="s">
        <v>504</v>
      </c>
      <c r="C337" s="358" t="s">
        <v>263</v>
      </c>
      <c r="D337" s="360" t="s">
        <v>1118</v>
      </c>
      <c r="E337" s="357" t="s">
        <v>6</v>
      </c>
      <c r="F337" s="250">
        <v>198.6</v>
      </c>
      <c r="G337" s="176"/>
      <c r="H337" s="176"/>
      <c r="I337" s="367"/>
      <c r="J337" s="361"/>
      <c r="K337" s="333"/>
      <c r="L337" s="23"/>
      <c r="M337" s="23"/>
      <c r="N337" s="24"/>
      <c r="O337" s="24"/>
      <c r="P337" s="24"/>
      <c r="Q337" s="24"/>
      <c r="R337" s="24"/>
      <c r="S337" s="24"/>
      <c r="T337" s="24"/>
      <c r="U337" s="24"/>
      <c r="V337" s="262"/>
      <c r="W337" s="262"/>
    </row>
    <row r="338" spans="2:23" s="52" customFormat="1" ht="41.4">
      <c r="B338" s="287" t="s">
        <v>505</v>
      </c>
      <c r="C338" s="358" t="s">
        <v>264</v>
      </c>
      <c r="D338" s="360" t="s">
        <v>1119</v>
      </c>
      <c r="E338" s="357" t="s">
        <v>6</v>
      </c>
      <c r="F338" s="250">
        <v>186.4</v>
      </c>
      <c r="G338" s="176"/>
      <c r="H338" s="176"/>
      <c r="I338" s="367"/>
      <c r="J338" s="361"/>
      <c r="K338" s="333"/>
      <c r="L338" s="23"/>
      <c r="M338" s="23"/>
      <c r="N338" s="24"/>
      <c r="O338" s="24"/>
      <c r="P338" s="24"/>
      <c r="Q338" s="24"/>
      <c r="R338" s="24"/>
      <c r="S338" s="24"/>
      <c r="T338" s="24"/>
      <c r="U338" s="24"/>
      <c r="V338" s="262"/>
      <c r="W338" s="262"/>
    </row>
    <row r="339" spans="2:23" s="52" customFormat="1" ht="110.4">
      <c r="B339" s="287" t="s">
        <v>516</v>
      </c>
      <c r="C339" s="358" t="s">
        <v>265</v>
      </c>
      <c r="D339" s="360" t="s">
        <v>1120</v>
      </c>
      <c r="E339" s="357" t="s">
        <v>10</v>
      </c>
      <c r="F339" s="250">
        <v>135.59</v>
      </c>
      <c r="G339" s="176"/>
      <c r="H339" s="176"/>
      <c r="I339" s="367"/>
      <c r="J339" s="361"/>
      <c r="K339" s="333"/>
      <c r="L339" s="23"/>
      <c r="M339" s="23"/>
      <c r="N339" s="24"/>
      <c r="O339" s="24"/>
      <c r="P339" s="24"/>
      <c r="Q339" s="24"/>
      <c r="R339" s="24"/>
      <c r="S339" s="24"/>
      <c r="T339" s="24"/>
      <c r="U339" s="24"/>
      <c r="V339" s="262"/>
      <c r="W339" s="262"/>
    </row>
    <row r="340" spans="2:23" s="52" customFormat="1" ht="123" customHeight="1">
      <c r="B340" s="287" t="s">
        <v>694</v>
      </c>
      <c r="C340" s="358" t="s">
        <v>266</v>
      </c>
      <c r="D340" s="360" t="s">
        <v>1121</v>
      </c>
      <c r="E340" s="357" t="s">
        <v>10</v>
      </c>
      <c r="F340" s="250">
        <v>225</v>
      </c>
      <c r="G340" s="176"/>
      <c r="H340" s="176"/>
      <c r="I340" s="367"/>
      <c r="J340" s="361"/>
      <c r="K340" s="333"/>
      <c r="L340" s="23"/>
      <c r="M340" s="23"/>
      <c r="N340" s="24"/>
      <c r="O340" s="24"/>
      <c r="P340" s="24"/>
      <c r="Q340" s="24"/>
      <c r="R340" s="24"/>
      <c r="S340" s="24"/>
      <c r="T340" s="24"/>
      <c r="U340" s="24"/>
      <c r="V340" s="262"/>
      <c r="W340" s="262"/>
    </row>
    <row r="341" spans="2:23" s="52" customFormat="1" ht="49.5" customHeight="1" collapsed="1">
      <c r="B341" s="287" t="s">
        <v>695</v>
      </c>
      <c r="C341" s="358" t="s">
        <v>267</v>
      </c>
      <c r="D341" s="360" t="s">
        <v>1122</v>
      </c>
      <c r="E341" s="357" t="s">
        <v>10</v>
      </c>
      <c r="F341" s="250">
        <v>135.8</v>
      </c>
      <c r="G341" s="176"/>
      <c r="H341" s="176"/>
      <c r="I341" s="367"/>
      <c r="J341" s="361"/>
      <c r="K341" s="333"/>
      <c r="L341" s="23"/>
      <c r="M341" s="23"/>
      <c r="N341" s="24"/>
      <c r="O341" s="24"/>
      <c r="P341" s="24"/>
      <c r="Q341" s="24"/>
      <c r="R341" s="24"/>
      <c r="S341" s="24"/>
      <c r="T341" s="24"/>
      <c r="U341" s="24"/>
      <c r="V341" s="262"/>
      <c r="W341" s="262"/>
    </row>
    <row r="342" spans="2:23" s="52" customFormat="1" ht="16.8">
      <c r="B342" s="287"/>
      <c r="C342" s="357"/>
      <c r="D342" s="360"/>
      <c r="E342" s="357"/>
      <c r="F342" s="250"/>
      <c r="G342" s="176"/>
      <c r="H342" s="176"/>
      <c r="I342" s="367"/>
      <c r="J342" s="361"/>
      <c r="K342" s="333"/>
      <c r="L342" s="23"/>
      <c r="M342" s="23"/>
      <c r="N342" s="24"/>
      <c r="O342" s="24"/>
      <c r="P342" s="24"/>
      <c r="Q342" s="24"/>
      <c r="R342" s="24"/>
      <c r="S342" s="24"/>
      <c r="T342" s="24"/>
      <c r="U342" s="24"/>
      <c r="V342" s="262"/>
      <c r="W342" s="262"/>
    </row>
    <row r="343" spans="2:23" s="52" customFormat="1" ht="16.8" collapsed="1">
      <c r="B343" s="286"/>
      <c r="C343" s="30"/>
      <c r="D343" s="31"/>
      <c r="E343" s="32"/>
      <c r="F343" s="249"/>
      <c r="G343" s="249"/>
      <c r="H343" s="378" t="s">
        <v>1218</v>
      </c>
      <c r="I343" s="290"/>
      <c r="J343" s="361"/>
      <c r="K343" s="333"/>
      <c r="L343" s="23"/>
      <c r="M343" s="23"/>
      <c r="N343" s="24"/>
      <c r="O343" s="24"/>
      <c r="P343" s="24"/>
      <c r="Q343" s="24"/>
      <c r="R343" s="24"/>
      <c r="S343" s="24"/>
      <c r="T343" s="24"/>
      <c r="U343" s="24"/>
      <c r="V343" s="24"/>
      <c r="W343" s="24"/>
    </row>
    <row r="344" spans="2:23" s="52" customFormat="1" ht="16.8">
      <c r="B344" s="287"/>
      <c r="C344" s="357"/>
      <c r="D344" s="360"/>
      <c r="E344" s="358"/>
      <c r="F344" s="250"/>
      <c r="G344" s="250"/>
      <c r="H344" s="176"/>
      <c r="I344" s="367"/>
      <c r="J344" s="361"/>
      <c r="K344" s="333"/>
      <c r="L344" s="23"/>
      <c r="M344" s="23"/>
      <c r="N344" s="24"/>
      <c r="O344" s="24"/>
      <c r="P344" s="24"/>
      <c r="Q344" s="24"/>
      <c r="R344" s="24"/>
      <c r="S344" s="24"/>
      <c r="T344" s="24"/>
      <c r="U344" s="24"/>
      <c r="V344" s="262"/>
      <c r="W344" s="262"/>
    </row>
    <row r="345" spans="2:23" s="53" customFormat="1" ht="16.8">
      <c r="B345" s="286" t="s">
        <v>421</v>
      </c>
      <c r="C345" s="32"/>
      <c r="D345" s="297" t="s">
        <v>385</v>
      </c>
      <c r="E345" s="32"/>
      <c r="F345" s="249"/>
      <c r="G345" s="249"/>
      <c r="H345" s="175"/>
      <c r="I345" s="290"/>
      <c r="J345" s="361"/>
      <c r="K345" s="333"/>
      <c r="L345" s="269"/>
      <c r="M345" s="269"/>
      <c r="N345" s="261"/>
      <c r="O345" s="261"/>
      <c r="P345" s="261"/>
      <c r="Q345" s="261"/>
      <c r="R345" s="261"/>
      <c r="S345" s="261"/>
      <c r="T345" s="261"/>
      <c r="U345" s="261"/>
      <c r="V345" s="266"/>
      <c r="W345" s="262"/>
    </row>
    <row r="346" spans="2:30" s="52" customFormat="1" ht="69">
      <c r="B346" s="287" t="s">
        <v>399</v>
      </c>
      <c r="C346" s="358" t="s">
        <v>268</v>
      </c>
      <c r="D346" s="360" t="s">
        <v>1123</v>
      </c>
      <c r="E346" s="357" t="s">
        <v>10</v>
      </c>
      <c r="F346" s="250">
        <v>195.8</v>
      </c>
      <c r="G346" s="176"/>
      <c r="H346" s="176"/>
      <c r="I346" s="367"/>
      <c r="J346" s="361"/>
      <c r="K346" s="333"/>
      <c r="L346" s="23"/>
      <c r="M346" s="23"/>
      <c r="N346" s="24"/>
      <c r="O346" s="24"/>
      <c r="P346" s="24"/>
      <c r="Q346" s="24"/>
      <c r="R346" s="24"/>
      <c r="S346" s="24"/>
      <c r="T346" s="24"/>
      <c r="U346" s="24"/>
      <c r="V346" s="262"/>
      <c r="W346" s="262"/>
      <c r="Y346" s="71"/>
      <c r="Z346" s="71"/>
      <c r="AA346" s="71"/>
      <c r="AB346" s="71"/>
      <c r="AC346" s="71"/>
      <c r="AD346" s="71"/>
    </row>
    <row r="347" spans="2:30" s="52" customFormat="1" ht="69">
      <c r="B347" s="287" t="s">
        <v>484</v>
      </c>
      <c r="C347" s="358" t="s">
        <v>269</v>
      </c>
      <c r="D347" s="360" t="s">
        <v>1124</v>
      </c>
      <c r="E347" s="357" t="s">
        <v>10</v>
      </c>
      <c r="F347" s="250">
        <v>520.8</v>
      </c>
      <c r="G347" s="176"/>
      <c r="H347" s="176"/>
      <c r="I347" s="367"/>
      <c r="J347" s="361"/>
      <c r="K347" s="333"/>
      <c r="L347" s="23"/>
      <c r="M347" s="23"/>
      <c r="N347" s="24"/>
      <c r="O347" s="24"/>
      <c r="P347" s="24"/>
      <c r="Q347" s="24"/>
      <c r="R347" s="24"/>
      <c r="S347" s="24"/>
      <c r="T347" s="24"/>
      <c r="U347" s="24"/>
      <c r="V347" s="262"/>
      <c r="W347" s="262"/>
      <c r="Y347" s="71"/>
      <c r="Z347" s="71"/>
      <c r="AA347" s="71"/>
      <c r="AB347" s="71"/>
      <c r="AC347" s="71"/>
      <c r="AD347" s="71"/>
    </row>
    <row r="348" spans="2:30" s="52" customFormat="1" ht="69">
      <c r="B348" s="287" t="s">
        <v>483</v>
      </c>
      <c r="C348" s="358" t="s">
        <v>270</v>
      </c>
      <c r="D348" s="360" t="s">
        <v>1125</v>
      </c>
      <c r="E348" s="357" t="s">
        <v>10</v>
      </c>
      <c r="F348" s="250">
        <v>520.8</v>
      </c>
      <c r="G348" s="176"/>
      <c r="H348" s="176"/>
      <c r="I348" s="367"/>
      <c r="J348" s="361"/>
      <c r="K348" s="333"/>
      <c r="L348" s="23"/>
      <c r="M348" s="23"/>
      <c r="N348" s="24"/>
      <c r="O348" s="24"/>
      <c r="P348" s="24"/>
      <c r="Q348" s="24"/>
      <c r="R348" s="24"/>
      <c r="S348" s="24"/>
      <c r="T348" s="24"/>
      <c r="U348" s="24"/>
      <c r="V348" s="262"/>
      <c r="W348" s="262"/>
      <c r="Y348" s="71"/>
      <c r="Z348" s="71"/>
      <c r="AA348" s="71"/>
      <c r="AB348" s="71"/>
      <c r="AC348" s="71"/>
      <c r="AD348" s="71"/>
    </row>
    <row r="349" spans="2:30" s="52" customFormat="1" ht="55.2">
      <c r="B349" s="287" t="s">
        <v>517</v>
      </c>
      <c r="C349" s="358" t="s">
        <v>272</v>
      </c>
      <c r="D349" s="360" t="s">
        <v>1127</v>
      </c>
      <c r="E349" s="357" t="s">
        <v>10</v>
      </c>
      <c r="F349" s="250">
        <v>6641.9</v>
      </c>
      <c r="G349" s="176"/>
      <c r="H349" s="176"/>
      <c r="I349" s="367"/>
      <c r="J349" s="361"/>
      <c r="K349" s="333"/>
      <c r="L349" s="23"/>
      <c r="M349" s="23"/>
      <c r="N349" s="24"/>
      <c r="O349" s="24"/>
      <c r="P349" s="24"/>
      <c r="Q349" s="24"/>
      <c r="R349" s="24"/>
      <c r="S349" s="24"/>
      <c r="T349" s="24"/>
      <c r="U349" s="24"/>
      <c r="V349" s="262"/>
      <c r="W349" s="262"/>
      <c r="Y349" s="71"/>
      <c r="Z349" s="71"/>
      <c r="AA349" s="71"/>
      <c r="AB349" s="71"/>
      <c r="AC349" s="71"/>
      <c r="AD349" s="71"/>
    </row>
    <row r="350" spans="2:30" s="52" customFormat="1" ht="96.6">
      <c r="B350" s="287" t="s">
        <v>518</v>
      </c>
      <c r="C350" s="358" t="s">
        <v>273</v>
      </c>
      <c r="D350" s="360" t="s">
        <v>1128</v>
      </c>
      <c r="E350" s="357" t="s">
        <v>10</v>
      </c>
      <c r="F350" s="250">
        <v>6641.9</v>
      </c>
      <c r="G350" s="176"/>
      <c r="H350" s="176"/>
      <c r="I350" s="367"/>
      <c r="J350" s="361"/>
      <c r="K350" s="333"/>
      <c r="L350" s="23"/>
      <c r="M350" s="23"/>
      <c r="N350" s="24"/>
      <c r="O350" s="24"/>
      <c r="P350" s="24"/>
      <c r="Q350" s="24"/>
      <c r="R350" s="24"/>
      <c r="S350" s="24"/>
      <c r="T350" s="24"/>
      <c r="U350" s="24"/>
      <c r="V350" s="262"/>
      <c r="W350" s="262"/>
      <c r="Y350" s="71"/>
      <c r="Z350" s="71"/>
      <c r="AA350" s="71"/>
      <c r="AB350" s="71"/>
      <c r="AC350" s="71"/>
      <c r="AD350" s="71"/>
    </row>
    <row r="351" spans="2:30" s="52" customFormat="1" ht="69">
      <c r="B351" s="287" t="s">
        <v>595</v>
      </c>
      <c r="C351" s="358" t="s">
        <v>271</v>
      </c>
      <c r="D351" s="360" t="s">
        <v>1126</v>
      </c>
      <c r="E351" s="357" t="s">
        <v>10</v>
      </c>
      <c r="F351" s="250">
        <v>546.9100000000001</v>
      </c>
      <c r="G351" s="176"/>
      <c r="H351" s="176"/>
      <c r="I351" s="367"/>
      <c r="J351" s="361"/>
      <c r="K351" s="333"/>
      <c r="L351" s="23"/>
      <c r="M351" s="23"/>
      <c r="N351" s="24"/>
      <c r="O351" s="24"/>
      <c r="P351" s="24"/>
      <c r="Q351" s="24"/>
      <c r="R351" s="24"/>
      <c r="S351" s="24"/>
      <c r="T351" s="24"/>
      <c r="U351" s="24"/>
      <c r="V351" s="262"/>
      <c r="W351" s="262"/>
      <c r="Y351" s="71"/>
      <c r="Z351" s="71"/>
      <c r="AA351" s="71"/>
      <c r="AB351" s="71"/>
      <c r="AC351" s="71"/>
      <c r="AD351" s="71"/>
    </row>
    <row r="352" spans="2:30" s="52" customFormat="1" ht="69">
      <c r="B352" s="287" t="s">
        <v>596</v>
      </c>
      <c r="C352" s="358" t="s">
        <v>275</v>
      </c>
      <c r="D352" s="360" t="s">
        <v>1130</v>
      </c>
      <c r="E352" s="357" t="s">
        <v>5</v>
      </c>
      <c r="F352" s="250">
        <v>33</v>
      </c>
      <c r="G352" s="176"/>
      <c r="H352" s="176"/>
      <c r="I352" s="367"/>
      <c r="J352" s="361"/>
      <c r="K352" s="333"/>
      <c r="L352" s="23"/>
      <c r="M352" s="23"/>
      <c r="N352" s="24"/>
      <c r="O352" s="24"/>
      <c r="P352" s="24"/>
      <c r="Q352" s="24"/>
      <c r="R352" s="24"/>
      <c r="S352" s="24"/>
      <c r="T352" s="24"/>
      <c r="U352" s="24"/>
      <c r="V352" s="262"/>
      <c r="W352" s="262"/>
      <c r="Y352" s="71"/>
      <c r="Z352" s="71"/>
      <c r="AA352" s="71"/>
      <c r="AB352" s="71"/>
      <c r="AC352" s="71"/>
      <c r="AD352" s="71"/>
    </row>
    <row r="353" spans="2:30" s="52" customFormat="1" ht="69">
      <c r="B353" s="287" t="s">
        <v>597</v>
      </c>
      <c r="C353" s="358" t="s">
        <v>274</v>
      </c>
      <c r="D353" s="360" t="s">
        <v>1129</v>
      </c>
      <c r="E353" s="357" t="s">
        <v>10</v>
      </c>
      <c r="F353" s="250">
        <v>48.04</v>
      </c>
      <c r="G353" s="176"/>
      <c r="H353" s="176"/>
      <c r="I353" s="367"/>
      <c r="J353" s="361"/>
      <c r="K353" s="333"/>
      <c r="L353" s="23"/>
      <c r="M353" s="23"/>
      <c r="N353" s="24"/>
      <c r="O353" s="24"/>
      <c r="P353" s="24"/>
      <c r="Q353" s="24"/>
      <c r="R353" s="24"/>
      <c r="S353" s="24"/>
      <c r="T353" s="24"/>
      <c r="U353" s="24"/>
      <c r="V353" s="262"/>
      <c r="W353" s="262"/>
      <c r="Y353" s="71"/>
      <c r="Z353" s="71"/>
      <c r="AA353" s="71"/>
      <c r="AB353" s="71"/>
      <c r="AC353" s="71"/>
      <c r="AD353" s="71"/>
    </row>
    <row r="354" spans="2:30" s="52" customFormat="1" ht="16.8">
      <c r="B354" s="287"/>
      <c r="C354" s="357"/>
      <c r="D354" s="360"/>
      <c r="E354" s="357"/>
      <c r="F354" s="250"/>
      <c r="G354" s="176"/>
      <c r="H354" s="176"/>
      <c r="I354" s="367"/>
      <c r="J354" s="361"/>
      <c r="K354" s="333"/>
      <c r="L354" s="23"/>
      <c r="M354" s="23"/>
      <c r="N354" s="24"/>
      <c r="O354" s="24"/>
      <c r="P354" s="24"/>
      <c r="Q354" s="24"/>
      <c r="R354" s="24"/>
      <c r="S354" s="24"/>
      <c r="T354" s="24"/>
      <c r="U354" s="24"/>
      <c r="V354" s="262"/>
      <c r="W354" s="262"/>
      <c r="Y354" s="71"/>
      <c r="Z354" s="71"/>
      <c r="AA354" s="71"/>
      <c r="AB354" s="71"/>
      <c r="AC354" s="71"/>
      <c r="AD354" s="71"/>
    </row>
    <row r="355" spans="2:26" s="52" customFormat="1" ht="16.8">
      <c r="B355" s="286"/>
      <c r="C355" s="30"/>
      <c r="D355" s="31"/>
      <c r="E355" s="32"/>
      <c r="F355" s="249"/>
      <c r="G355" s="249"/>
      <c r="H355" s="378" t="s">
        <v>1218</v>
      </c>
      <c r="I355" s="290"/>
      <c r="J355" s="361"/>
      <c r="K355" s="333"/>
      <c r="L355" s="23"/>
      <c r="M355" s="23"/>
      <c r="N355" s="24"/>
      <c r="O355" s="24"/>
      <c r="P355" s="24"/>
      <c r="Q355" s="24"/>
      <c r="R355" s="24"/>
      <c r="S355" s="24"/>
      <c r="T355" s="24"/>
      <c r="U355" s="24"/>
      <c r="V355" s="24"/>
      <c r="W355" s="24"/>
      <c r="X355" s="24"/>
      <c r="Y355" s="24"/>
      <c r="Z355" s="24"/>
    </row>
    <row r="356" spans="2:23" s="52" customFormat="1" ht="16.8">
      <c r="B356" s="287"/>
      <c r="C356" s="34"/>
      <c r="D356" s="360"/>
      <c r="E356" s="358"/>
      <c r="F356" s="250"/>
      <c r="G356" s="250"/>
      <c r="H356" s="176"/>
      <c r="I356" s="367"/>
      <c r="J356" s="361"/>
      <c r="K356" s="333"/>
      <c r="L356" s="23"/>
      <c r="M356" s="23"/>
      <c r="N356" s="24"/>
      <c r="O356" s="24"/>
      <c r="P356" s="24"/>
      <c r="Q356" s="24"/>
      <c r="R356" s="24"/>
      <c r="S356" s="24"/>
      <c r="T356" s="24"/>
      <c r="U356" s="24"/>
      <c r="V356" s="262"/>
      <c r="W356" s="262"/>
    </row>
    <row r="357" spans="2:23" s="53" customFormat="1" ht="27.6">
      <c r="B357" s="286" t="s">
        <v>422</v>
      </c>
      <c r="C357" s="32"/>
      <c r="D357" s="297" t="s">
        <v>388</v>
      </c>
      <c r="E357" s="32"/>
      <c r="F357" s="249"/>
      <c r="G357" s="249"/>
      <c r="H357" s="175"/>
      <c r="I357" s="175"/>
      <c r="J357" s="361"/>
      <c r="K357" s="333"/>
      <c r="L357" s="269"/>
      <c r="M357" s="269"/>
      <c r="N357" s="261"/>
      <c r="O357" s="261"/>
      <c r="P357" s="261"/>
      <c r="Q357" s="261"/>
      <c r="R357" s="261"/>
      <c r="S357" s="261"/>
      <c r="T357" s="261"/>
      <c r="U357" s="261"/>
      <c r="V357" s="266"/>
      <c r="W357" s="262"/>
    </row>
    <row r="358" spans="2:23" s="52" customFormat="1" ht="96.6">
      <c r="B358" s="287" t="s">
        <v>507</v>
      </c>
      <c r="C358" s="358" t="s">
        <v>277</v>
      </c>
      <c r="D358" s="360" t="s">
        <v>1132</v>
      </c>
      <c r="E358" s="357" t="s">
        <v>5</v>
      </c>
      <c r="F358" s="250">
        <v>5</v>
      </c>
      <c r="G358" s="176"/>
      <c r="H358" s="176"/>
      <c r="I358" s="367"/>
      <c r="J358" s="361"/>
      <c r="K358" s="333"/>
      <c r="L358" s="23"/>
      <c r="M358" s="23"/>
      <c r="N358" s="24"/>
      <c r="O358" s="24"/>
      <c r="P358" s="24"/>
      <c r="Q358" s="24"/>
      <c r="R358" s="24"/>
      <c r="S358" s="24"/>
      <c r="T358" s="24"/>
      <c r="U358" s="24"/>
      <c r="V358" s="262"/>
      <c r="W358" s="262"/>
    </row>
    <row r="359" spans="2:23" s="52" customFormat="1" ht="110.4">
      <c r="B359" s="287" t="s">
        <v>508</v>
      </c>
      <c r="C359" s="358" t="s">
        <v>276</v>
      </c>
      <c r="D359" s="360" t="s">
        <v>1131</v>
      </c>
      <c r="E359" s="357" t="s">
        <v>5</v>
      </c>
      <c r="F359" s="250">
        <v>7</v>
      </c>
      <c r="G359" s="176"/>
      <c r="H359" s="176"/>
      <c r="I359" s="367"/>
      <c r="J359" s="361"/>
      <c r="K359" s="333"/>
      <c r="L359" s="23"/>
      <c r="M359" s="23"/>
      <c r="N359" s="24"/>
      <c r="O359" s="24"/>
      <c r="P359" s="24"/>
      <c r="Q359" s="24"/>
      <c r="R359" s="24"/>
      <c r="S359" s="24"/>
      <c r="T359" s="24"/>
      <c r="U359" s="24"/>
      <c r="V359" s="262"/>
      <c r="W359" s="262"/>
    </row>
    <row r="360" spans="2:23" s="52" customFormat="1" ht="69">
      <c r="B360" s="287" t="s">
        <v>519</v>
      </c>
      <c r="C360" s="358" t="s">
        <v>279</v>
      </c>
      <c r="D360" s="360" t="s">
        <v>1134</v>
      </c>
      <c r="E360" s="357" t="s">
        <v>5</v>
      </c>
      <c r="F360" s="250">
        <v>4</v>
      </c>
      <c r="G360" s="176"/>
      <c r="H360" s="176"/>
      <c r="I360" s="367"/>
      <c r="J360" s="361"/>
      <c r="K360" s="333"/>
      <c r="L360" s="23"/>
      <c r="M360" s="23"/>
      <c r="N360" s="24"/>
      <c r="O360" s="24"/>
      <c r="P360" s="24"/>
      <c r="Q360" s="24"/>
      <c r="R360" s="24"/>
      <c r="S360" s="24"/>
      <c r="T360" s="24"/>
      <c r="U360" s="24"/>
      <c r="V360" s="262"/>
      <c r="W360" s="262"/>
    </row>
    <row r="361" spans="2:23" s="52" customFormat="1" ht="110.4">
      <c r="B361" s="287" t="s">
        <v>520</v>
      </c>
      <c r="C361" s="358" t="s">
        <v>280</v>
      </c>
      <c r="D361" s="360" t="s">
        <v>1135</v>
      </c>
      <c r="E361" s="357" t="s">
        <v>5</v>
      </c>
      <c r="F361" s="250">
        <v>26</v>
      </c>
      <c r="G361" s="176"/>
      <c r="H361" s="176"/>
      <c r="I361" s="367"/>
      <c r="J361" s="361"/>
      <c r="K361" s="333"/>
      <c r="L361" s="23"/>
      <c r="M361" s="23"/>
      <c r="N361" s="24"/>
      <c r="O361" s="24"/>
      <c r="P361" s="24"/>
      <c r="Q361" s="24"/>
      <c r="R361" s="24"/>
      <c r="S361" s="24"/>
      <c r="T361" s="24"/>
      <c r="U361" s="24"/>
      <c r="V361" s="262"/>
      <c r="W361" s="262"/>
    </row>
    <row r="362" spans="2:23" s="52" customFormat="1" ht="55.2">
      <c r="B362" s="287" t="s">
        <v>521</v>
      </c>
      <c r="C362" s="358" t="s">
        <v>281</v>
      </c>
      <c r="D362" s="360" t="s">
        <v>1136</v>
      </c>
      <c r="E362" s="357" t="s">
        <v>5</v>
      </c>
      <c r="F362" s="250">
        <v>7</v>
      </c>
      <c r="G362" s="176"/>
      <c r="H362" s="176"/>
      <c r="I362" s="367"/>
      <c r="J362" s="361"/>
      <c r="K362" s="333"/>
      <c r="L362" s="23"/>
      <c r="M362" s="23"/>
      <c r="N362" s="24"/>
      <c r="O362" s="24"/>
      <c r="P362" s="24"/>
      <c r="Q362" s="24"/>
      <c r="R362" s="24"/>
      <c r="S362" s="24"/>
      <c r="T362" s="24"/>
      <c r="U362" s="24"/>
      <c r="V362" s="262"/>
      <c r="W362" s="262"/>
    </row>
    <row r="363" spans="2:23" s="52" customFormat="1" ht="69">
      <c r="B363" s="287" t="s">
        <v>524</v>
      </c>
      <c r="C363" s="358" t="s">
        <v>317</v>
      </c>
      <c r="D363" s="360" t="s">
        <v>1175</v>
      </c>
      <c r="E363" s="357" t="s">
        <v>10</v>
      </c>
      <c r="F363" s="250">
        <v>6.49</v>
      </c>
      <c r="G363" s="176"/>
      <c r="H363" s="176"/>
      <c r="I363" s="367"/>
      <c r="J363" s="361"/>
      <c r="K363" s="333"/>
      <c r="L363" s="23"/>
      <c r="M363" s="23"/>
      <c r="N363" s="24"/>
      <c r="O363" s="24"/>
      <c r="P363" s="24"/>
      <c r="Q363" s="24"/>
      <c r="R363" s="24"/>
      <c r="S363" s="24"/>
      <c r="T363" s="24"/>
      <c r="U363" s="24"/>
      <c r="V363" s="262"/>
      <c r="W363" s="262"/>
    </row>
    <row r="364" spans="2:23" s="52" customFormat="1" ht="27.6">
      <c r="B364" s="287" t="s">
        <v>525</v>
      </c>
      <c r="C364" s="358" t="s">
        <v>283</v>
      </c>
      <c r="D364" s="360" t="s">
        <v>1138</v>
      </c>
      <c r="E364" s="357" t="s">
        <v>5</v>
      </c>
      <c r="F364" s="250">
        <v>34</v>
      </c>
      <c r="G364" s="176"/>
      <c r="H364" s="176"/>
      <c r="I364" s="367"/>
      <c r="J364" s="361"/>
      <c r="K364" s="333"/>
      <c r="L364" s="23"/>
      <c r="M364" s="23"/>
      <c r="N364" s="24"/>
      <c r="O364" s="24"/>
      <c r="P364" s="24"/>
      <c r="Q364" s="24"/>
      <c r="R364" s="24"/>
      <c r="S364" s="24"/>
      <c r="T364" s="24"/>
      <c r="U364" s="24"/>
      <c r="V364" s="262"/>
      <c r="W364" s="262"/>
    </row>
    <row r="365" spans="2:23" s="52" customFormat="1" ht="27.6">
      <c r="B365" s="287" t="s">
        <v>526</v>
      </c>
      <c r="C365" s="358" t="s">
        <v>284</v>
      </c>
      <c r="D365" s="360" t="s">
        <v>1139</v>
      </c>
      <c r="E365" s="357" t="s">
        <v>5</v>
      </c>
      <c r="F365" s="250">
        <v>34</v>
      </c>
      <c r="G365" s="176"/>
      <c r="H365" s="176"/>
      <c r="I365" s="367"/>
      <c r="J365" s="361"/>
      <c r="K365" s="333"/>
      <c r="L365" s="23"/>
      <c r="M365" s="23"/>
      <c r="N365" s="24"/>
      <c r="O365" s="24"/>
      <c r="P365" s="24"/>
      <c r="Q365" s="24"/>
      <c r="R365" s="24"/>
      <c r="S365" s="24"/>
      <c r="T365" s="24"/>
      <c r="U365" s="24"/>
      <c r="V365" s="262"/>
      <c r="W365" s="262"/>
    </row>
    <row r="366" spans="2:23" s="52" customFormat="1" ht="27.6">
      <c r="B366" s="287" t="s">
        <v>527</v>
      </c>
      <c r="C366" s="358" t="s">
        <v>285</v>
      </c>
      <c r="D366" s="360" t="s">
        <v>1140</v>
      </c>
      <c r="E366" s="357" t="s">
        <v>5</v>
      </c>
      <c r="F366" s="250">
        <v>33</v>
      </c>
      <c r="G366" s="176"/>
      <c r="H366" s="176"/>
      <c r="I366" s="367"/>
      <c r="J366" s="361"/>
      <c r="K366" s="333"/>
      <c r="L366" s="23"/>
      <c r="M366" s="23"/>
      <c r="N366" s="24"/>
      <c r="O366" s="24"/>
      <c r="P366" s="24"/>
      <c r="Q366" s="24"/>
      <c r="R366" s="24"/>
      <c r="S366" s="24"/>
      <c r="T366" s="24"/>
      <c r="U366" s="24"/>
      <c r="V366" s="262"/>
      <c r="W366" s="262"/>
    </row>
    <row r="367" spans="2:23" s="52" customFormat="1" ht="41.4">
      <c r="B367" s="287" t="s">
        <v>528</v>
      </c>
      <c r="C367" s="358" t="s">
        <v>286</v>
      </c>
      <c r="D367" s="360" t="s">
        <v>1141</v>
      </c>
      <c r="E367" s="357" t="s">
        <v>5</v>
      </c>
      <c r="F367" s="250">
        <v>7</v>
      </c>
      <c r="G367" s="176"/>
      <c r="H367" s="176"/>
      <c r="I367" s="367"/>
      <c r="J367" s="361"/>
      <c r="K367" s="333"/>
      <c r="L367" s="23"/>
      <c r="M367" s="23"/>
      <c r="N367" s="24"/>
      <c r="O367" s="24"/>
      <c r="P367" s="24"/>
      <c r="Q367" s="24"/>
      <c r="R367" s="24"/>
      <c r="S367" s="24"/>
      <c r="T367" s="24"/>
      <c r="U367" s="24"/>
      <c r="V367" s="262"/>
      <c r="W367" s="262"/>
    </row>
    <row r="368" spans="2:23" s="52" customFormat="1" ht="27.6">
      <c r="B368" s="287" t="s">
        <v>529</v>
      </c>
      <c r="C368" s="358" t="s">
        <v>347</v>
      </c>
      <c r="D368" s="360" t="s">
        <v>1146</v>
      </c>
      <c r="E368" s="357" t="s">
        <v>5</v>
      </c>
      <c r="F368" s="250">
        <v>30</v>
      </c>
      <c r="G368" s="176"/>
      <c r="H368" s="176"/>
      <c r="I368" s="367"/>
      <c r="J368" s="361"/>
      <c r="K368" s="333"/>
      <c r="L368" s="23"/>
      <c r="M368" s="23"/>
      <c r="N368" s="24"/>
      <c r="O368" s="24"/>
      <c r="P368" s="24"/>
      <c r="Q368" s="24"/>
      <c r="R368" s="24"/>
      <c r="S368" s="24"/>
      <c r="T368" s="24"/>
      <c r="U368" s="24"/>
      <c r="V368" s="262"/>
      <c r="W368" s="262"/>
    </row>
    <row r="369" spans="2:23" s="52" customFormat="1" ht="41.4">
      <c r="B369" s="287" t="s">
        <v>530</v>
      </c>
      <c r="C369" s="358" t="s">
        <v>303</v>
      </c>
      <c r="D369" s="360" t="s">
        <v>1160</v>
      </c>
      <c r="E369" s="357" t="s">
        <v>5</v>
      </c>
      <c r="F369" s="250">
        <v>3</v>
      </c>
      <c r="G369" s="176"/>
      <c r="H369" s="176"/>
      <c r="I369" s="367"/>
      <c r="J369" s="361"/>
      <c r="K369" s="333"/>
      <c r="L369" s="23"/>
      <c r="M369" s="23"/>
      <c r="N369" s="24"/>
      <c r="O369" s="24"/>
      <c r="P369" s="24"/>
      <c r="Q369" s="24"/>
      <c r="R369" s="24"/>
      <c r="S369" s="24"/>
      <c r="T369" s="24"/>
      <c r="U369" s="24"/>
      <c r="V369" s="262"/>
      <c r="W369" s="262"/>
    </row>
    <row r="370" spans="2:23" s="52" customFormat="1" ht="69">
      <c r="B370" s="287" t="s">
        <v>531</v>
      </c>
      <c r="C370" s="358" t="s">
        <v>318</v>
      </c>
      <c r="D370" s="360" t="s">
        <v>1176</v>
      </c>
      <c r="E370" s="357" t="s">
        <v>10</v>
      </c>
      <c r="F370" s="250">
        <v>2.59</v>
      </c>
      <c r="G370" s="176"/>
      <c r="H370" s="176"/>
      <c r="I370" s="367"/>
      <c r="J370" s="361"/>
      <c r="K370" s="333"/>
      <c r="L370" s="23"/>
      <c r="M370" s="23"/>
      <c r="N370" s="24"/>
      <c r="O370" s="24"/>
      <c r="P370" s="24"/>
      <c r="Q370" s="24"/>
      <c r="R370" s="24"/>
      <c r="S370" s="24"/>
      <c r="T370" s="24"/>
      <c r="U370" s="24"/>
      <c r="V370" s="262"/>
      <c r="W370" s="262"/>
    </row>
    <row r="371" spans="2:23" s="52" customFormat="1" ht="41.4">
      <c r="B371" s="287" t="s">
        <v>532</v>
      </c>
      <c r="C371" s="358" t="s">
        <v>278</v>
      </c>
      <c r="D371" s="360" t="s">
        <v>1133</v>
      </c>
      <c r="E371" s="357" t="s">
        <v>5</v>
      </c>
      <c r="F371" s="250">
        <v>24</v>
      </c>
      <c r="G371" s="176"/>
      <c r="H371" s="176"/>
      <c r="I371" s="367"/>
      <c r="J371" s="361"/>
      <c r="K371" s="333"/>
      <c r="L371" s="23"/>
      <c r="M371" s="23"/>
      <c r="N371" s="24"/>
      <c r="O371" s="24"/>
      <c r="P371" s="24"/>
      <c r="Q371" s="24"/>
      <c r="R371" s="24"/>
      <c r="S371" s="24"/>
      <c r="T371" s="24"/>
      <c r="U371" s="24"/>
      <c r="V371" s="262"/>
      <c r="W371" s="262"/>
    </row>
    <row r="372" spans="2:23" s="52" customFormat="1" ht="55.2">
      <c r="B372" s="287" t="s">
        <v>533</v>
      </c>
      <c r="C372" s="358" t="s">
        <v>287</v>
      </c>
      <c r="D372" s="360" t="s">
        <v>1142</v>
      </c>
      <c r="E372" s="357" t="s">
        <v>5</v>
      </c>
      <c r="F372" s="250">
        <v>7</v>
      </c>
      <c r="G372" s="176"/>
      <c r="H372" s="176"/>
      <c r="I372" s="367"/>
      <c r="J372" s="361"/>
      <c r="K372" s="333"/>
      <c r="L372" s="23"/>
      <c r="M372" s="23"/>
      <c r="N372" s="24"/>
      <c r="O372" s="24"/>
      <c r="P372" s="24"/>
      <c r="Q372" s="24"/>
      <c r="R372" s="24"/>
      <c r="S372" s="24"/>
      <c r="T372" s="24"/>
      <c r="U372" s="24"/>
      <c r="V372" s="262"/>
      <c r="W372" s="262"/>
    </row>
    <row r="373" spans="2:23" s="52" customFormat="1" ht="41.4">
      <c r="B373" s="287" t="s">
        <v>534</v>
      </c>
      <c r="C373" s="358" t="s">
        <v>288</v>
      </c>
      <c r="D373" s="360" t="s">
        <v>1143</v>
      </c>
      <c r="E373" s="357" t="s">
        <v>5</v>
      </c>
      <c r="F373" s="250">
        <v>3</v>
      </c>
      <c r="G373" s="176"/>
      <c r="H373" s="176"/>
      <c r="I373" s="367"/>
      <c r="J373" s="361"/>
      <c r="K373" s="333"/>
      <c r="L373" s="23"/>
      <c r="M373" s="23"/>
      <c r="N373" s="24"/>
      <c r="O373" s="24"/>
      <c r="P373" s="24"/>
      <c r="Q373" s="24"/>
      <c r="R373" s="24"/>
      <c r="S373" s="24"/>
      <c r="T373" s="24"/>
      <c r="U373" s="24"/>
      <c r="V373" s="262"/>
      <c r="W373" s="262"/>
    </row>
    <row r="374" spans="2:23" s="52" customFormat="1" ht="41.4">
      <c r="B374" s="287" t="s">
        <v>536</v>
      </c>
      <c r="C374" s="358" t="s">
        <v>289</v>
      </c>
      <c r="D374" s="360" t="s">
        <v>1144</v>
      </c>
      <c r="E374" s="357" t="s">
        <v>5</v>
      </c>
      <c r="F374" s="250">
        <v>5</v>
      </c>
      <c r="G374" s="176"/>
      <c r="H374" s="176"/>
      <c r="I374" s="367"/>
      <c r="J374" s="361"/>
      <c r="K374" s="333"/>
      <c r="L374" s="23"/>
      <c r="M374" s="23"/>
      <c r="N374" s="24"/>
      <c r="O374" s="24"/>
      <c r="P374" s="24"/>
      <c r="Q374" s="24"/>
      <c r="R374" s="24"/>
      <c r="S374" s="24"/>
      <c r="T374" s="24"/>
      <c r="U374" s="24"/>
      <c r="V374" s="262"/>
      <c r="W374" s="262"/>
    </row>
    <row r="375" spans="2:23" s="52" customFormat="1" ht="69">
      <c r="B375" s="287" t="s">
        <v>535</v>
      </c>
      <c r="C375" s="358" t="s">
        <v>292</v>
      </c>
      <c r="D375" s="360" t="s">
        <v>764</v>
      </c>
      <c r="E375" s="357" t="s">
        <v>5</v>
      </c>
      <c r="F375" s="250">
        <v>7</v>
      </c>
      <c r="G375" s="176"/>
      <c r="H375" s="176"/>
      <c r="I375" s="367"/>
      <c r="J375" s="361"/>
      <c r="K375" s="333"/>
      <c r="L375" s="23"/>
      <c r="M375" s="23"/>
      <c r="N375" s="24"/>
      <c r="O375" s="24"/>
      <c r="P375" s="24"/>
      <c r="Q375" s="24"/>
      <c r="R375" s="24"/>
      <c r="S375" s="24"/>
      <c r="T375" s="24"/>
      <c r="U375" s="24"/>
      <c r="V375" s="262"/>
      <c r="W375" s="262"/>
    </row>
    <row r="376" spans="2:23" s="52" customFormat="1" ht="69">
      <c r="B376" s="287" t="s">
        <v>537</v>
      </c>
      <c r="C376" s="358" t="s">
        <v>293</v>
      </c>
      <c r="D376" s="360" t="s">
        <v>1148</v>
      </c>
      <c r="E376" s="357" t="s">
        <v>5</v>
      </c>
      <c r="F376" s="250">
        <v>7</v>
      </c>
      <c r="G376" s="176"/>
      <c r="H376" s="176"/>
      <c r="I376" s="367"/>
      <c r="J376" s="361"/>
      <c r="K376" s="333"/>
      <c r="L376" s="23"/>
      <c r="M376" s="23"/>
      <c r="N376" s="24"/>
      <c r="O376" s="24"/>
      <c r="P376" s="24"/>
      <c r="Q376" s="24"/>
      <c r="R376" s="24"/>
      <c r="S376" s="24"/>
      <c r="T376" s="24"/>
      <c r="U376" s="24"/>
      <c r="V376" s="262"/>
      <c r="W376" s="262"/>
    </row>
    <row r="377" spans="2:23" s="52" customFormat="1" ht="69">
      <c r="B377" s="287" t="s">
        <v>538</v>
      </c>
      <c r="C377" s="358" t="s">
        <v>294</v>
      </c>
      <c r="D377" s="360" t="s">
        <v>1149</v>
      </c>
      <c r="E377" s="357" t="s">
        <v>5</v>
      </c>
      <c r="F377" s="250">
        <v>7</v>
      </c>
      <c r="G377" s="176"/>
      <c r="H377" s="176"/>
      <c r="I377" s="367"/>
      <c r="J377" s="361"/>
      <c r="K377" s="333"/>
      <c r="L377" s="23"/>
      <c r="M377" s="23"/>
      <c r="N377" s="24"/>
      <c r="O377" s="24"/>
      <c r="P377" s="24"/>
      <c r="Q377" s="24"/>
      <c r="R377" s="24"/>
      <c r="S377" s="24"/>
      <c r="T377" s="24"/>
      <c r="U377" s="24"/>
      <c r="V377" s="262"/>
      <c r="W377" s="262"/>
    </row>
    <row r="378" spans="2:23" s="52" customFormat="1" ht="82.8">
      <c r="B378" s="287" t="s">
        <v>539</v>
      </c>
      <c r="C378" s="358" t="s">
        <v>295</v>
      </c>
      <c r="D378" s="360" t="s">
        <v>1150</v>
      </c>
      <c r="E378" s="357" t="s">
        <v>5</v>
      </c>
      <c r="F378" s="250">
        <v>7</v>
      </c>
      <c r="G378" s="176"/>
      <c r="H378" s="176"/>
      <c r="I378" s="367"/>
      <c r="J378" s="361"/>
      <c r="K378" s="333"/>
      <c r="L378" s="23"/>
      <c r="M378" s="23"/>
      <c r="N378" s="24"/>
      <c r="O378" s="24"/>
      <c r="P378" s="24"/>
      <c r="Q378" s="24"/>
      <c r="R378" s="24"/>
      <c r="S378" s="24"/>
      <c r="T378" s="24"/>
      <c r="U378" s="24"/>
      <c r="V378" s="262"/>
      <c r="W378" s="262"/>
    </row>
    <row r="379" spans="2:23" s="52" customFormat="1" ht="27.6">
      <c r="B379" s="287" t="s">
        <v>540</v>
      </c>
      <c r="C379" s="358" t="s">
        <v>314</v>
      </c>
      <c r="D379" s="360" t="s">
        <v>1171</v>
      </c>
      <c r="E379" s="357" t="s">
        <v>1199</v>
      </c>
      <c r="F379" s="250">
        <v>7</v>
      </c>
      <c r="G379" s="176"/>
      <c r="H379" s="176"/>
      <c r="I379" s="367"/>
      <c r="J379" s="361"/>
      <c r="K379" s="333"/>
      <c r="L379" s="23"/>
      <c r="M379" s="23"/>
      <c r="N379" s="24"/>
      <c r="O379" s="24"/>
      <c r="P379" s="24"/>
      <c r="Q379" s="24"/>
      <c r="R379" s="24"/>
      <c r="S379" s="24"/>
      <c r="T379" s="24"/>
      <c r="U379" s="24"/>
      <c r="V379" s="262"/>
      <c r="W379" s="262"/>
    </row>
    <row r="380" spans="2:23" s="52" customFormat="1" ht="69">
      <c r="B380" s="287" t="s">
        <v>541</v>
      </c>
      <c r="C380" s="358" t="s">
        <v>291</v>
      </c>
      <c r="D380" s="360" t="s">
        <v>1147</v>
      </c>
      <c r="E380" s="357" t="s">
        <v>5</v>
      </c>
      <c r="F380" s="250">
        <v>5</v>
      </c>
      <c r="G380" s="176"/>
      <c r="H380" s="176"/>
      <c r="I380" s="367"/>
      <c r="J380" s="361"/>
      <c r="K380" s="333"/>
      <c r="L380" s="23"/>
      <c r="M380" s="23"/>
      <c r="N380" s="24"/>
      <c r="O380" s="24"/>
      <c r="P380" s="24"/>
      <c r="Q380" s="24"/>
      <c r="R380" s="24"/>
      <c r="S380" s="24"/>
      <c r="T380" s="24"/>
      <c r="U380" s="24"/>
      <c r="V380" s="262"/>
      <c r="W380" s="262"/>
    </row>
    <row r="381" spans="2:23" s="52" customFormat="1" ht="41.4">
      <c r="B381" s="287" t="s">
        <v>542</v>
      </c>
      <c r="C381" s="358" t="s">
        <v>319</v>
      </c>
      <c r="D381" s="360" t="s">
        <v>1177</v>
      </c>
      <c r="E381" s="357" t="s">
        <v>6</v>
      </c>
      <c r="F381" s="250">
        <v>28.909999999999997</v>
      </c>
      <c r="G381" s="176"/>
      <c r="H381" s="176"/>
      <c r="I381" s="367"/>
      <c r="J381" s="361"/>
      <c r="K381" s="333"/>
      <c r="L381" s="23"/>
      <c r="M381" s="23"/>
      <c r="N381" s="24"/>
      <c r="O381" s="24"/>
      <c r="P381" s="24"/>
      <c r="Q381" s="24"/>
      <c r="R381" s="24"/>
      <c r="S381" s="24"/>
      <c r="T381" s="24"/>
      <c r="U381" s="24"/>
      <c r="V381" s="262"/>
      <c r="W381" s="262"/>
    </row>
    <row r="382" spans="2:23" s="52" customFormat="1" ht="41.4">
      <c r="B382" s="287" t="s">
        <v>543</v>
      </c>
      <c r="C382" s="358" t="s">
        <v>301</v>
      </c>
      <c r="D382" s="360" t="s">
        <v>1158</v>
      </c>
      <c r="E382" s="357" t="s">
        <v>5</v>
      </c>
      <c r="F382" s="250">
        <v>38</v>
      </c>
      <c r="G382" s="176"/>
      <c r="H382" s="176"/>
      <c r="I382" s="367"/>
      <c r="J382" s="361"/>
      <c r="K382" s="333"/>
      <c r="L382" s="23"/>
      <c r="M382" s="23"/>
      <c r="N382" s="24"/>
      <c r="O382" s="24"/>
      <c r="P382" s="24"/>
      <c r="Q382" s="24"/>
      <c r="R382" s="24"/>
      <c r="S382" s="24"/>
      <c r="T382" s="24"/>
      <c r="U382" s="24"/>
      <c r="V382" s="262"/>
      <c r="W382" s="262"/>
    </row>
    <row r="383" spans="2:23" s="52" customFormat="1" ht="69">
      <c r="B383" s="287" t="s">
        <v>544</v>
      </c>
      <c r="C383" s="358" t="s">
        <v>316</v>
      </c>
      <c r="D383" s="360" t="s">
        <v>1174</v>
      </c>
      <c r="E383" s="357" t="s">
        <v>10</v>
      </c>
      <c r="F383" s="250">
        <v>10.010000000000002</v>
      </c>
      <c r="G383" s="176"/>
      <c r="H383" s="176"/>
      <c r="I383" s="367"/>
      <c r="J383" s="361"/>
      <c r="K383" s="333"/>
      <c r="L383" s="23"/>
      <c r="M383" s="23"/>
      <c r="N383" s="24"/>
      <c r="O383" s="24"/>
      <c r="P383" s="24"/>
      <c r="Q383" s="24"/>
      <c r="R383" s="24"/>
      <c r="S383" s="24"/>
      <c r="T383" s="24"/>
      <c r="U383" s="24"/>
      <c r="V383" s="262"/>
      <c r="W383" s="262"/>
    </row>
    <row r="384" spans="2:23" s="52" customFormat="1" ht="55.2">
      <c r="B384" s="287" t="s">
        <v>545</v>
      </c>
      <c r="C384" s="358" t="s">
        <v>296</v>
      </c>
      <c r="D384" s="360" t="s">
        <v>1151</v>
      </c>
      <c r="E384" s="357" t="s">
        <v>5</v>
      </c>
      <c r="F384" s="250">
        <v>3</v>
      </c>
      <c r="G384" s="176"/>
      <c r="H384" s="176"/>
      <c r="I384" s="367"/>
      <c r="J384" s="361"/>
      <c r="K384" s="333"/>
      <c r="L384" s="23"/>
      <c r="M384" s="23"/>
      <c r="N384" s="24"/>
      <c r="O384" s="24"/>
      <c r="P384" s="24"/>
      <c r="Q384" s="24"/>
      <c r="R384" s="24"/>
      <c r="S384" s="24"/>
      <c r="T384" s="24"/>
      <c r="U384" s="24"/>
      <c r="V384" s="262"/>
      <c r="W384" s="262"/>
    </row>
    <row r="385" spans="2:23" s="52" customFormat="1" ht="82.8">
      <c r="B385" s="287" t="s">
        <v>546</v>
      </c>
      <c r="C385" s="358" t="s">
        <v>297</v>
      </c>
      <c r="D385" s="360" t="s">
        <v>1153</v>
      </c>
      <c r="E385" s="357" t="s">
        <v>5</v>
      </c>
      <c r="F385" s="250">
        <v>9</v>
      </c>
      <c r="G385" s="176"/>
      <c r="H385" s="176"/>
      <c r="I385" s="367"/>
      <c r="J385" s="361"/>
      <c r="K385" s="333"/>
      <c r="L385" s="23"/>
      <c r="M385" s="23"/>
      <c r="N385" s="24"/>
      <c r="O385" s="24"/>
      <c r="P385" s="24"/>
      <c r="Q385" s="24"/>
      <c r="R385" s="24"/>
      <c r="S385" s="24"/>
      <c r="T385" s="24"/>
      <c r="U385" s="24"/>
      <c r="V385" s="262"/>
      <c r="W385" s="262"/>
    </row>
    <row r="386" spans="2:23" s="52" customFormat="1" ht="55.2" collapsed="1">
      <c r="B386" s="287" t="s">
        <v>547</v>
      </c>
      <c r="C386" s="358" t="s">
        <v>299</v>
      </c>
      <c r="D386" s="360" t="s">
        <v>1155</v>
      </c>
      <c r="E386" s="357" t="s">
        <v>5</v>
      </c>
      <c r="F386" s="250">
        <v>3</v>
      </c>
      <c r="G386" s="176"/>
      <c r="H386" s="176"/>
      <c r="I386" s="367"/>
      <c r="J386" s="361"/>
      <c r="K386" s="333"/>
      <c r="L386" s="23"/>
      <c r="M386" s="23"/>
      <c r="N386" s="24"/>
      <c r="O386" s="24"/>
      <c r="P386" s="24"/>
      <c r="Q386" s="24"/>
      <c r="R386" s="24"/>
      <c r="S386" s="24"/>
      <c r="T386" s="24"/>
      <c r="U386" s="24"/>
      <c r="V386" s="262"/>
      <c r="W386" s="262"/>
    </row>
    <row r="387" spans="2:23" s="52" customFormat="1" ht="110.4" collapsed="1">
      <c r="B387" s="287" t="s">
        <v>696</v>
      </c>
      <c r="C387" s="358" t="s">
        <v>348</v>
      </c>
      <c r="D387" s="360" t="s">
        <v>1152</v>
      </c>
      <c r="E387" s="357" t="s">
        <v>5</v>
      </c>
      <c r="F387" s="250">
        <v>3</v>
      </c>
      <c r="G387" s="176"/>
      <c r="H387" s="176"/>
      <c r="I387" s="367"/>
      <c r="J387" s="361"/>
      <c r="K387" s="333"/>
      <c r="L387" s="23"/>
      <c r="M387" s="23"/>
      <c r="N387" s="24"/>
      <c r="O387" s="24"/>
      <c r="P387" s="24"/>
      <c r="Q387" s="24"/>
      <c r="R387" s="24"/>
      <c r="S387" s="24"/>
      <c r="T387" s="24"/>
      <c r="U387" s="24"/>
      <c r="V387" s="262"/>
      <c r="W387" s="262"/>
    </row>
    <row r="388" spans="2:23" s="52" customFormat="1" ht="27.6" collapsed="1">
      <c r="B388" s="287" t="s">
        <v>697</v>
      </c>
      <c r="C388" s="358" t="s">
        <v>282</v>
      </c>
      <c r="D388" s="360" t="s">
        <v>1137</v>
      </c>
      <c r="E388" s="357" t="s">
        <v>5</v>
      </c>
      <c r="F388" s="250">
        <v>4</v>
      </c>
      <c r="G388" s="176"/>
      <c r="H388" s="176"/>
      <c r="I388" s="367"/>
      <c r="J388" s="361"/>
      <c r="K388" s="333"/>
      <c r="L388" s="23"/>
      <c r="M388" s="23"/>
      <c r="N388" s="24"/>
      <c r="O388" s="24"/>
      <c r="P388" s="24"/>
      <c r="Q388" s="24"/>
      <c r="R388" s="24"/>
      <c r="S388" s="24"/>
      <c r="T388" s="24"/>
      <c r="U388" s="24"/>
      <c r="V388" s="262"/>
      <c r="W388" s="262"/>
    </row>
    <row r="389" spans="2:23" s="52" customFormat="1" ht="110.4" collapsed="1">
      <c r="B389" s="287" t="s">
        <v>698</v>
      </c>
      <c r="C389" s="358" t="s">
        <v>298</v>
      </c>
      <c r="D389" s="360" t="s">
        <v>1154</v>
      </c>
      <c r="E389" s="357" t="s">
        <v>5</v>
      </c>
      <c r="F389" s="250">
        <v>3</v>
      </c>
      <c r="G389" s="176"/>
      <c r="H389" s="176"/>
      <c r="I389" s="367"/>
      <c r="J389" s="361"/>
      <c r="K389" s="333"/>
      <c r="L389" s="23"/>
      <c r="M389" s="23"/>
      <c r="N389" s="24"/>
      <c r="O389" s="24"/>
      <c r="P389" s="24"/>
      <c r="Q389" s="24"/>
      <c r="R389" s="24"/>
      <c r="S389" s="24"/>
      <c r="T389" s="24"/>
      <c r="U389" s="24"/>
      <c r="V389" s="262"/>
      <c r="W389" s="262"/>
    </row>
    <row r="390" spans="2:23" s="52" customFormat="1" ht="69" collapsed="1">
      <c r="B390" s="287" t="s">
        <v>699</v>
      </c>
      <c r="C390" s="358" t="s">
        <v>302</v>
      </c>
      <c r="D390" s="360" t="s">
        <v>1159</v>
      </c>
      <c r="E390" s="357" t="s">
        <v>5</v>
      </c>
      <c r="F390" s="250">
        <v>241</v>
      </c>
      <c r="G390" s="176"/>
      <c r="H390" s="176"/>
      <c r="I390" s="367"/>
      <c r="J390" s="361"/>
      <c r="K390" s="333"/>
      <c r="L390" s="23"/>
      <c r="M390" s="23"/>
      <c r="N390" s="24"/>
      <c r="O390" s="24"/>
      <c r="P390" s="24"/>
      <c r="Q390" s="24"/>
      <c r="R390" s="24"/>
      <c r="S390" s="24"/>
      <c r="T390" s="24"/>
      <c r="U390" s="24"/>
      <c r="V390" s="262"/>
      <c r="W390" s="262"/>
    </row>
    <row r="391" spans="2:23" s="52" customFormat="1" ht="41.4" collapsed="1">
      <c r="B391" s="287" t="s">
        <v>700</v>
      </c>
      <c r="C391" s="358" t="s">
        <v>300</v>
      </c>
      <c r="D391" s="360" t="s">
        <v>1156</v>
      </c>
      <c r="E391" s="357" t="s">
        <v>5</v>
      </c>
      <c r="F391" s="250">
        <v>72</v>
      </c>
      <c r="G391" s="176"/>
      <c r="H391" s="176"/>
      <c r="I391" s="367"/>
      <c r="J391" s="361"/>
      <c r="K391" s="333"/>
      <c r="L391" s="23"/>
      <c r="M391" s="23"/>
      <c r="N391" s="24"/>
      <c r="O391" s="24"/>
      <c r="P391" s="24"/>
      <c r="Q391" s="24"/>
      <c r="R391" s="24"/>
      <c r="S391" s="24"/>
      <c r="T391" s="24"/>
      <c r="U391" s="24"/>
      <c r="V391" s="262"/>
      <c r="W391" s="262"/>
    </row>
    <row r="392" spans="2:23" s="52" customFormat="1" ht="41.4" collapsed="1">
      <c r="B392" s="287" t="s">
        <v>701</v>
      </c>
      <c r="C392" s="358" t="s">
        <v>324</v>
      </c>
      <c r="D392" s="360" t="s">
        <v>1183</v>
      </c>
      <c r="E392" s="357" t="s">
        <v>5</v>
      </c>
      <c r="F392" s="250">
        <v>36</v>
      </c>
      <c r="G392" s="176"/>
      <c r="H392" s="176"/>
      <c r="I392" s="367"/>
      <c r="J392" s="361"/>
      <c r="K392" s="333"/>
      <c r="L392" s="23"/>
      <c r="M392" s="23"/>
      <c r="N392" s="24"/>
      <c r="O392" s="24"/>
      <c r="P392" s="24"/>
      <c r="Q392" s="24"/>
      <c r="R392" s="24"/>
      <c r="S392" s="24"/>
      <c r="T392" s="24"/>
      <c r="U392" s="24"/>
      <c r="V392" s="262"/>
      <c r="W392" s="262"/>
    </row>
    <row r="393" spans="2:23" s="52" customFormat="1" ht="69">
      <c r="B393" s="287" t="s">
        <v>702</v>
      </c>
      <c r="C393" s="358" t="s">
        <v>320</v>
      </c>
      <c r="D393" s="360" t="s">
        <v>1179</v>
      </c>
      <c r="E393" s="357" t="s">
        <v>5</v>
      </c>
      <c r="F393" s="250">
        <v>36</v>
      </c>
      <c r="G393" s="176"/>
      <c r="H393" s="176"/>
      <c r="I393" s="367"/>
      <c r="J393" s="361"/>
      <c r="K393" s="333"/>
      <c r="L393" s="23"/>
      <c r="M393" s="23"/>
      <c r="N393" s="24"/>
      <c r="O393" s="24"/>
      <c r="P393" s="24"/>
      <c r="Q393" s="24"/>
      <c r="R393" s="24"/>
      <c r="S393" s="24"/>
      <c r="T393" s="24"/>
      <c r="U393" s="24"/>
      <c r="V393" s="262"/>
      <c r="W393" s="262"/>
    </row>
    <row r="394" spans="2:23" s="52" customFormat="1" ht="55.2" collapsed="1">
      <c r="B394" s="287" t="s">
        <v>703</v>
      </c>
      <c r="C394" s="358" t="s">
        <v>392</v>
      </c>
      <c r="D394" s="360" t="s">
        <v>1157</v>
      </c>
      <c r="E394" s="357" t="s">
        <v>5</v>
      </c>
      <c r="F394" s="250">
        <v>36</v>
      </c>
      <c r="G394" s="176"/>
      <c r="H394" s="176"/>
      <c r="I394" s="367"/>
      <c r="J394" s="361"/>
      <c r="K394" s="333"/>
      <c r="L394" s="23"/>
      <c r="M394" s="23"/>
      <c r="N394" s="24"/>
      <c r="O394" s="24"/>
      <c r="P394" s="24"/>
      <c r="Q394" s="24"/>
      <c r="R394" s="24"/>
      <c r="S394" s="24"/>
      <c r="T394" s="24"/>
      <c r="U394" s="24"/>
      <c r="V394" s="262"/>
      <c r="W394" s="262"/>
    </row>
    <row r="395" spans="2:23" s="52" customFormat="1" ht="55.2" collapsed="1">
      <c r="B395" s="287" t="s">
        <v>704</v>
      </c>
      <c r="C395" s="358" t="s">
        <v>310</v>
      </c>
      <c r="D395" s="360" t="s">
        <v>1167</v>
      </c>
      <c r="E395" s="357" t="s">
        <v>5</v>
      </c>
      <c r="F395" s="250">
        <v>10</v>
      </c>
      <c r="G395" s="176"/>
      <c r="H395" s="176"/>
      <c r="I395" s="367"/>
      <c r="J395" s="361"/>
      <c r="K395" s="333"/>
      <c r="L395" s="23"/>
      <c r="M395" s="23"/>
      <c r="N395" s="24"/>
      <c r="O395" s="24"/>
      <c r="P395" s="24"/>
      <c r="Q395" s="24"/>
      <c r="R395" s="24"/>
      <c r="S395" s="24"/>
      <c r="T395" s="24"/>
      <c r="U395" s="24"/>
      <c r="V395" s="262"/>
      <c r="W395" s="262"/>
    </row>
    <row r="396" spans="2:23" s="52" customFormat="1" ht="55.2" collapsed="1">
      <c r="B396" s="287" t="s">
        <v>705</v>
      </c>
      <c r="C396" s="358" t="s">
        <v>311</v>
      </c>
      <c r="D396" s="360" t="s">
        <v>1168</v>
      </c>
      <c r="E396" s="357" t="s">
        <v>5</v>
      </c>
      <c r="F396" s="250">
        <v>23</v>
      </c>
      <c r="G396" s="176"/>
      <c r="H396" s="176"/>
      <c r="I396" s="367"/>
      <c r="J396" s="361"/>
      <c r="K396" s="333"/>
      <c r="L396" s="23"/>
      <c r="M396" s="23"/>
      <c r="N396" s="24"/>
      <c r="O396" s="24"/>
      <c r="P396" s="24"/>
      <c r="Q396" s="24"/>
      <c r="R396" s="24"/>
      <c r="S396" s="24"/>
      <c r="T396" s="24"/>
      <c r="U396" s="24"/>
      <c r="V396" s="262"/>
      <c r="W396" s="262"/>
    </row>
    <row r="397" spans="2:23" s="52" customFormat="1" ht="55.2" collapsed="1">
      <c r="B397" s="287" t="s">
        <v>708</v>
      </c>
      <c r="C397" s="358" t="s">
        <v>312</v>
      </c>
      <c r="D397" s="360" t="s">
        <v>1169</v>
      </c>
      <c r="E397" s="357" t="s">
        <v>5</v>
      </c>
      <c r="F397" s="250">
        <v>23</v>
      </c>
      <c r="G397" s="176"/>
      <c r="H397" s="176"/>
      <c r="I397" s="367"/>
      <c r="J397" s="361"/>
      <c r="K397" s="333"/>
      <c r="L397" s="23"/>
      <c r="M397" s="23"/>
      <c r="N397" s="24"/>
      <c r="O397" s="24"/>
      <c r="P397" s="24"/>
      <c r="Q397" s="24"/>
      <c r="R397" s="24"/>
      <c r="S397" s="24"/>
      <c r="T397" s="24"/>
      <c r="U397" s="24"/>
      <c r="V397" s="262"/>
      <c r="W397" s="262"/>
    </row>
    <row r="398" spans="2:23" s="52" customFormat="1" ht="27.6" collapsed="1">
      <c r="B398" s="287" t="s">
        <v>709</v>
      </c>
      <c r="C398" s="358" t="s">
        <v>314</v>
      </c>
      <c r="D398" s="360" t="s">
        <v>1171</v>
      </c>
      <c r="E398" s="357" t="s">
        <v>5</v>
      </c>
      <c r="F398" s="250">
        <v>24</v>
      </c>
      <c r="G398" s="176"/>
      <c r="H398" s="176"/>
      <c r="I398" s="367"/>
      <c r="J398" s="361"/>
      <c r="K398" s="333"/>
      <c r="L398" s="23"/>
      <c r="M398" s="23"/>
      <c r="N398" s="24"/>
      <c r="O398" s="24"/>
      <c r="P398" s="24"/>
      <c r="Q398" s="24"/>
      <c r="R398" s="24"/>
      <c r="S398" s="24"/>
      <c r="T398" s="24"/>
      <c r="U398" s="24"/>
      <c r="V398" s="262"/>
      <c r="W398" s="262"/>
    </row>
    <row r="399" spans="2:23" s="52" customFormat="1" ht="41.4">
      <c r="B399" s="287" t="s">
        <v>710</v>
      </c>
      <c r="C399" s="357" t="s">
        <v>313</v>
      </c>
      <c r="D399" s="360" t="s">
        <v>1170</v>
      </c>
      <c r="E399" s="357" t="s">
        <v>5</v>
      </c>
      <c r="F399" s="250">
        <v>74</v>
      </c>
      <c r="G399" s="176"/>
      <c r="H399" s="176"/>
      <c r="I399" s="367"/>
      <c r="J399" s="361"/>
      <c r="K399" s="333"/>
      <c r="L399" s="23"/>
      <c r="M399" s="23"/>
      <c r="N399" s="24"/>
      <c r="O399" s="24"/>
      <c r="P399" s="24"/>
      <c r="Q399" s="24"/>
      <c r="R399" s="24"/>
      <c r="S399" s="24"/>
      <c r="T399" s="24"/>
      <c r="U399" s="24"/>
      <c r="V399" s="262"/>
      <c r="W399" s="262"/>
    </row>
    <row r="400" spans="2:23" s="52" customFormat="1" ht="41.4">
      <c r="B400" s="287" t="s">
        <v>711</v>
      </c>
      <c r="C400" s="357" t="s">
        <v>372</v>
      </c>
      <c r="D400" s="360" t="s">
        <v>1172</v>
      </c>
      <c r="E400" s="357" t="s">
        <v>5</v>
      </c>
      <c r="F400" s="250">
        <v>3</v>
      </c>
      <c r="G400" s="176"/>
      <c r="H400" s="176"/>
      <c r="I400" s="367"/>
      <c r="J400" s="361"/>
      <c r="K400" s="333"/>
      <c r="L400" s="23"/>
      <c r="M400" s="23"/>
      <c r="N400" s="24"/>
      <c r="O400" s="24"/>
      <c r="P400" s="24"/>
      <c r="Q400" s="24"/>
      <c r="R400" s="24"/>
      <c r="S400" s="24"/>
      <c r="T400" s="24"/>
      <c r="U400" s="24"/>
      <c r="V400" s="262"/>
      <c r="W400" s="262"/>
    </row>
    <row r="401" spans="2:23" s="52" customFormat="1" ht="41.4">
      <c r="B401" s="287" t="s">
        <v>712</v>
      </c>
      <c r="C401" s="357" t="s">
        <v>315</v>
      </c>
      <c r="D401" s="360" t="s">
        <v>1173</v>
      </c>
      <c r="E401" s="357" t="s">
        <v>5</v>
      </c>
      <c r="F401" s="250">
        <v>18</v>
      </c>
      <c r="G401" s="176"/>
      <c r="H401" s="176"/>
      <c r="I401" s="367"/>
      <c r="J401" s="361"/>
      <c r="K401" s="333"/>
      <c r="L401" s="23"/>
      <c r="M401" s="23"/>
      <c r="N401" s="24"/>
      <c r="O401" s="24"/>
      <c r="P401" s="24"/>
      <c r="Q401" s="24"/>
      <c r="R401" s="24"/>
      <c r="S401" s="24"/>
      <c r="T401" s="24"/>
      <c r="U401" s="24"/>
      <c r="V401" s="262"/>
      <c r="W401" s="262"/>
    </row>
    <row r="402" spans="2:23" s="52" customFormat="1" ht="55.2" collapsed="1">
      <c r="B402" s="287" t="s">
        <v>713</v>
      </c>
      <c r="C402" s="357" t="s">
        <v>305</v>
      </c>
      <c r="D402" s="360" t="s">
        <v>1162</v>
      </c>
      <c r="E402" s="357" t="s">
        <v>5</v>
      </c>
      <c r="F402" s="250">
        <v>20</v>
      </c>
      <c r="G402" s="176"/>
      <c r="H402" s="176"/>
      <c r="I402" s="367"/>
      <c r="J402" s="361"/>
      <c r="K402" s="333"/>
      <c r="L402" s="23"/>
      <c r="M402" s="23"/>
      <c r="N402" s="24"/>
      <c r="O402" s="24"/>
      <c r="P402" s="24"/>
      <c r="Q402" s="24"/>
      <c r="R402" s="24"/>
      <c r="S402" s="24"/>
      <c r="T402" s="24"/>
      <c r="U402" s="24"/>
      <c r="V402" s="262"/>
      <c r="W402" s="262"/>
    </row>
    <row r="403" spans="2:23" s="52" customFormat="1" ht="55.2" collapsed="1">
      <c r="B403" s="287" t="s">
        <v>714</v>
      </c>
      <c r="C403" s="357" t="s">
        <v>306</v>
      </c>
      <c r="D403" s="360" t="s">
        <v>1163</v>
      </c>
      <c r="E403" s="357" t="s">
        <v>5</v>
      </c>
      <c r="F403" s="250">
        <v>26</v>
      </c>
      <c r="G403" s="176"/>
      <c r="H403" s="176"/>
      <c r="I403" s="367"/>
      <c r="J403" s="361"/>
      <c r="K403" s="333"/>
      <c r="L403" s="23"/>
      <c r="M403" s="23"/>
      <c r="N403" s="24"/>
      <c r="O403" s="24"/>
      <c r="P403" s="24"/>
      <c r="Q403" s="24"/>
      <c r="R403" s="24"/>
      <c r="S403" s="24"/>
      <c r="T403" s="24"/>
      <c r="U403" s="24"/>
      <c r="V403" s="262"/>
      <c r="W403" s="262"/>
    </row>
    <row r="404" spans="2:23" s="52" customFormat="1" ht="55.2" collapsed="1">
      <c r="B404" s="287" t="s">
        <v>715</v>
      </c>
      <c r="C404" s="357" t="s">
        <v>307</v>
      </c>
      <c r="D404" s="360" t="s">
        <v>1164</v>
      </c>
      <c r="E404" s="357" t="s">
        <v>5</v>
      </c>
      <c r="F404" s="250">
        <v>4</v>
      </c>
      <c r="G404" s="176"/>
      <c r="H404" s="176"/>
      <c r="I404" s="367"/>
      <c r="J404" s="361"/>
      <c r="K404" s="333"/>
      <c r="L404" s="23"/>
      <c r="M404" s="23"/>
      <c r="N404" s="24"/>
      <c r="O404" s="24"/>
      <c r="P404" s="24"/>
      <c r="Q404" s="24"/>
      <c r="R404" s="24"/>
      <c r="S404" s="24"/>
      <c r="T404" s="24"/>
      <c r="U404" s="24"/>
      <c r="V404" s="262"/>
      <c r="W404" s="262"/>
    </row>
    <row r="405" spans="2:23" s="52" customFormat="1" ht="55.2" collapsed="1">
      <c r="B405" s="287" t="s">
        <v>716</v>
      </c>
      <c r="C405" s="357" t="s">
        <v>308</v>
      </c>
      <c r="D405" s="360" t="s">
        <v>1165</v>
      </c>
      <c r="E405" s="357" t="s">
        <v>5</v>
      </c>
      <c r="F405" s="250">
        <v>2</v>
      </c>
      <c r="G405" s="176"/>
      <c r="H405" s="176"/>
      <c r="I405" s="367"/>
      <c r="J405" s="361"/>
      <c r="K405" s="333"/>
      <c r="L405" s="23"/>
      <c r="M405" s="23"/>
      <c r="N405" s="24"/>
      <c r="O405" s="24"/>
      <c r="P405" s="24"/>
      <c r="Q405" s="24"/>
      <c r="R405" s="24"/>
      <c r="S405" s="24"/>
      <c r="T405" s="24"/>
      <c r="U405" s="24"/>
      <c r="V405" s="262"/>
      <c r="W405" s="262"/>
    </row>
    <row r="406" spans="2:23" s="52" customFormat="1" ht="55.2">
      <c r="B406" s="287" t="s">
        <v>717</v>
      </c>
      <c r="C406" s="357" t="s">
        <v>309</v>
      </c>
      <c r="D406" s="360" t="s">
        <v>1166</v>
      </c>
      <c r="E406" s="357" t="s">
        <v>5</v>
      </c>
      <c r="F406" s="250">
        <v>2</v>
      </c>
      <c r="G406" s="176"/>
      <c r="H406" s="176"/>
      <c r="I406" s="367"/>
      <c r="J406" s="355"/>
      <c r="K406" s="333"/>
      <c r="L406" s="23"/>
      <c r="M406" s="23"/>
      <c r="N406" s="24"/>
      <c r="O406" s="24"/>
      <c r="P406" s="24"/>
      <c r="Q406" s="24"/>
      <c r="R406" s="24"/>
      <c r="S406" s="24"/>
      <c r="T406" s="24"/>
      <c r="U406" s="24"/>
      <c r="V406" s="262"/>
      <c r="W406" s="262"/>
    </row>
    <row r="407" spans="2:23" s="359" customFormat="1" ht="41.4">
      <c r="B407" s="287" t="s">
        <v>718</v>
      </c>
      <c r="C407" s="357" t="s">
        <v>303</v>
      </c>
      <c r="D407" s="360" t="s">
        <v>1160</v>
      </c>
      <c r="E407" s="357" t="s">
        <v>5</v>
      </c>
      <c r="F407" s="250">
        <v>3</v>
      </c>
      <c r="G407" s="176"/>
      <c r="H407" s="176"/>
      <c r="I407" s="367"/>
      <c r="J407" s="355"/>
      <c r="K407" s="333"/>
      <c r="L407" s="356"/>
      <c r="M407" s="356"/>
      <c r="N407" s="24"/>
      <c r="O407" s="24"/>
      <c r="P407" s="24"/>
      <c r="Q407" s="24"/>
      <c r="R407" s="24"/>
      <c r="S407" s="24"/>
      <c r="T407" s="24"/>
      <c r="U407" s="24"/>
      <c r="V407" s="262"/>
      <c r="W407" s="262"/>
    </row>
    <row r="408" spans="2:23" s="359" customFormat="1" ht="41.4">
      <c r="B408" s="287" t="s">
        <v>1204</v>
      </c>
      <c r="C408" s="357" t="s">
        <v>304</v>
      </c>
      <c r="D408" s="360" t="s">
        <v>1161</v>
      </c>
      <c r="E408" s="357" t="s">
        <v>5</v>
      </c>
      <c r="F408" s="250">
        <v>3</v>
      </c>
      <c r="G408" s="176"/>
      <c r="H408" s="176"/>
      <c r="I408" s="367"/>
      <c r="J408" s="355"/>
      <c r="K408" s="333"/>
      <c r="L408" s="356"/>
      <c r="M408" s="356"/>
      <c r="N408" s="24"/>
      <c r="O408" s="24"/>
      <c r="P408" s="24"/>
      <c r="Q408" s="24"/>
      <c r="R408" s="24"/>
      <c r="S408" s="24"/>
      <c r="T408" s="24"/>
      <c r="U408" s="24"/>
      <c r="V408" s="262"/>
      <c r="W408" s="262"/>
    </row>
    <row r="409" spans="2:23" s="359" customFormat="1" ht="55.2">
      <c r="B409" s="373" t="s">
        <v>1205</v>
      </c>
      <c r="C409" s="374" t="s">
        <v>1196</v>
      </c>
      <c r="D409" s="375" t="s">
        <v>1178</v>
      </c>
      <c r="E409" s="374" t="s">
        <v>5</v>
      </c>
      <c r="F409" s="276">
        <v>114</v>
      </c>
      <c r="G409" s="372"/>
      <c r="H409" s="176"/>
      <c r="I409" s="367"/>
      <c r="J409" s="355"/>
      <c r="K409" s="333"/>
      <c r="L409" s="356"/>
      <c r="M409" s="356"/>
      <c r="N409" s="24"/>
      <c r="O409" s="24"/>
      <c r="P409" s="24"/>
      <c r="Q409" s="24"/>
      <c r="R409" s="24"/>
      <c r="S409" s="24"/>
      <c r="T409" s="24"/>
      <c r="U409" s="24"/>
      <c r="V409" s="262"/>
      <c r="W409" s="262"/>
    </row>
    <row r="410" spans="2:23" s="359" customFormat="1" ht="55.2">
      <c r="B410" s="373" t="s">
        <v>1206</v>
      </c>
      <c r="C410" s="374" t="s">
        <v>1198</v>
      </c>
      <c r="D410" s="375" t="s">
        <v>1211</v>
      </c>
      <c r="E410" s="374" t="s">
        <v>10</v>
      </c>
      <c r="F410" s="276">
        <v>228</v>
      </c>
      <c r="G410" s="372"/>
      <c r="H410" s="176"/>
      <c r="I410" s="367"/>
      <c r="J410" s="355"/>
      <c r="K410" s="333"/>
      <c r="L410" s="356"/>
      <c r="M410" s="356"/>
      <c r="N410" s="24"/>
      <c r="O410" s="24"/>
      <c r="P410" s="24"/>
      <c r="Q410" s="24"/>
      <c r="R410" s="24"/>
      <c r="S410" s="24"/>
      <c r="T410" s="24"/>
      <c r="U410" s="24"/>
      <c r="V410" s="262"/>
      <c r="W410" s="262"/>
    </row>
    <row r="411" spans="2:23" s="52" customFormat="1" ht="16.8">
      <c r="B411" s="287"/>
      <c r="C411" s="357"/>
      <c r="D411" s="360"/>
      <c r="E411" s="357"/>
      <c r="F411" s="250"/>
      <c r="G411" s="176"/>
      <c r="H411" s="176"/>
      <c r="I411" s="367"/>
      <c r="J411" s="361"/>
      <c r="K411" s="333"/>
      <c r="L411" s="23"/>
      <c r="M411" s="23"/>
      <c r="N411" s="24"/>
      <c r="O411" s="24"/>
      <c r="P411" s="24"/>
      <c r="Q411" s="24"/>
      <c r="R411" s="24"/>
      <c r="S411" s="24"/>
      <c r="T411" s="24"/>
      <c r="U411" s="24"/>
      <c r="V411" s="262"/>
      <c r="W411" s="262"/>
    </row>
    <row r="412" spans="2:23" s="53" customFormat="1" ht="16.8">
      <c r="B412" s="286" t="s">
        <v>423</v>
      </c>
      <c r="C412" s="32"/>
      <c r="D412" s="297" t="s">
        <v>374</v>
      </c>
      <c r="E412" s="32"/>
      <c r="F412" s="249"/>
      <c r="G412" s="175"/>
      <c r="H412" s="175"/>
      <c r="I412" s="290"/>
      <c r="J412" s="361"/>
      <c r="K412" s="333"/>
      <c r="L412" s="269"/>
      <c r="M412" s="269"/>
      <c r="N412" s="261"/>
      <c r="O412" s="261"/>
      <c r="P412" s="261"/>
      <c r="Q412" s="261"/>
      <c r="R412" s="261"/>
      <c r="S412" s="261"/>
      <c r="T412" s="261"/>
      <c r="U412" s="261"/>
      <c r="V412" s="266"/>
      <c r="W412" s="262"/>
    </row>
    <row r="413" spans="2:23" s="52" customFormat="1" ht="21" customHeight="1">
      <c r="B413" s="287" t="s">
        <v>393</v>
      </c>
      <c r="C413" s="358" t="s">
        <v>1189</v>
      </c>
      <c r="D413" s="360" t="s">
        <v>374</v>
      </c>
      <c r="E413" s="357" t="s">
        <v>4</v>
      </c>
      <c r="F413" s="250">
        <v>1</v>
      </c>
      <c r="G413" s="372"/>
      <c r="H413" s="176"/>
      <c r="I413" s="367"/>
      <c r="J413" s="361"/>
      <c r="K413" s="333"/>
      <c r="L413" s="23"/>
      <c r="M413" s="23"/>
      <c r="N413" s="24"/>
      <c r="O413" s="24"/>
      <c r="P413" s="24"/>
      <c r="Q413" s="24"/>
      <c r="R413" s="24"/>
      <c r="S413" s="24"/>
      <c r="T413" s="24"/>
      <c r="U413" s="24"/>
      <c r="V413" s="262"/>
      <c r="W413" s="262"/>
    </row>
    <row r="414" spans="2:26" s="52" customFormat="1" ht="16.8">
      <c r="B414" s="286"/>
      <c r="C414" s="32"/>
      <c r="D414" s="31"/>
      <c r="E414" s="32"/>
      <c r="F414" s="249"/>
      <c r="G414" s="377"/>
      <c r="H414" s="378" t="s">
        <v>1218</v>
      </c>
      <c r="I414" s="290"/>
      <c r="J414" s="361"/>
      <c r="K414" s="333"/>
      <c r="L414" s="23"/>
      <c r="M414" s="23"/>
      <c r="N414" s="24"/>
      <c r="O414" s="24"/>
      <c r="P414" s="24"/>
      <c r="Q414" s="24"/>
      <c r="R414" s="24"/>
      <c r="S414" s="24"/>
      <c r="T414" s="24"/>
      <c r="U414" s="24"/>
      <c r="V414" s="24"/>
      <c r="W414" s="262"/>
      <c r="X414" s="24"/>
      <c r="Y414" s="24"/>
      <c r="Z414" s="24"/>
    </row>
    <row r="415" spans="2:23" s="52" customFormat="1" ht="16.8">
      <c r="B415" s="287"/>
      <c r="C415" s="357"/>
      <c r="D415" s="360"/>
      <c r="E415" s="358"/>
      <c r="F415" s="250"/>
      <c r="G415" s="176"/>
      <c r="H415" s="176"/>
      <c r="I415" s="367"/>
      <c r="J415" s="361"/>
      <c r="K415" s="333"/>
      <c r="L415" s="23"/>
      <c r="M415" s="23"/>
      <c r="N415" s="24"/>
      <c r="O415" s="24"/>
      <c r="P415" s="24"/>
      <c r="Q415" s="24"/>
      <c r="R415" s="24"/>
      <c r="S415" s="24"/>
      <c r="T415" s="24"/>
      <c r="U415" s="24"/>
      <c r="V415" s="262"/>
      <c r="W415" s="262"/>
    </row>
    <row r="416" spans="2:23" s="53" customFormat="1" ht="16.8">
      <c r="B416" s="286" t="s">
        <v>424</v>
      </c>
      <c r="C416" s="32"/>
      <c r="D416" s="297" t="s">
        <v>362</v>
      </c>
      <c r="E416" s="32"/>
      <c r="F416" s="249"/>
      <c r="G416" s="377"/>
      <c r="H416" s="175"/>
      <c r="I416" s="290"/>
      <c r="J416" s="279"/>
      <c r="K416" s="333"/>
      <c r="L416" s="269"/>
      <c r="M416" s="269"/>
      <c r="N416" s="261"/>
      <c r="O416" s="261"/>
      <c r="P416" s="261"/>
      <c r="Q416" s="261"/>
      <c r="R416" s="261"/>
      <c r="S416" s="261"/>
      <c r="T416" s="261"/>
      <c r="U416" s="261"/>
      <c r="V416" s="266"/>
      <c r="W416" s="262"/>
    </row>
    <row r="417" spans="2:23" s="52" customFormat="1" ht="22.5" customHeight="1">
      <c r="B417" s="287" t="s">
        <v>394</v>
      </c>
      <c r="C417" s="358" t="s">
        <v>1190</v>
      </c>
      <c r="D417" s="360" t="s">
        <v>362</v>
      </c>
      <c r="E417" s="357" t="s">
        <v>4</v>
      </c>
      <c r="F417" s="250">
        <v>1</v>
      </c>
      <c r="G417" s="176"/>
      <c r="H417" s="176"/>
      <c r="I417" s="367"/>
      <c r="J417" s="279"/>
      <c r="K417" s="333"/>
      <c r="L417" s="23"/>
      <c r="M417" s="23"/>
      <c r="N417" s="24"/>
      <c r="O417" s="24"/>
      <c r="P417" s="24"/>
      <c r="Q417" s="24"/>
      <c r="R417" s="24"/>
      <c r="S417" s="24"/>
      <c r="T417" s="24"/>
      <c r="U417" s="24"/>
      <c r="V417" s="262"/>
      <c r="W417" s="262"/>
    </row>
    <row r="418" spans="2:26" s="52" customFormat="1" ht="17.4" thickBot="1">
      <c r="B418" s="291"/>
      <c r="C418" s="182"/>
      <c r="D418" s="183"/>
      <c r="E418" s="182"/>
      <c r="F418" s="254"/>
      <c r="G418" s="184"/>
      <c r="H418" s="378" t="s">
        <v>1218</v>
      </c>
      <c r="I418" s="371"/>
      <c r="J418" s="361"/>
      <c r="K418" s="334"/>
      <c r="L418" s="23"/>
      <c r="M418" s="23"/>
      <c r="N418" s="24"/>
      <c r="O418" s="24"/>
      <c r="P418" s="24"/>
      <c r="Q418" s="24"/>
      <c r="R418" s="24"/>
      <c r="S418" s="24"/>
      <c r="T418" s="24"/>
      <c r="U418" s="24"/>
      <c r="V418" s="24"/>
      <c r="W418" s="262"/>
      <c r="X418" s="24"/>
      <c r="Y418" s="24"/>
      <c r="Z418" s="24"/>
    </row>
    <row r="419" spans="2:23" s="54" customFormat="1" ht="18" customHeight="1">
      <c r="B419" s="185"/>
      <c r="C419" s="296"/>
      <c r="D419" s="186"/>
      <c r="E419" s="187"/>
      <c r="F419" s="255"/>
      <c r="G419" s="402" t="s">
        <v>1217</v>
      </c>
      <c r="H419" s="403"/>
      <c r="I419" s="309"/>
      <c r="J419" s="361"/>
      <c r="K419" s="335"/>
      <c r="L419" s="270"/>
      <c r="M419" s="270"/>
      <c r="N419" s="270"/>
      <c r="O419" s="270"/>
      <c r="P419" s="270"/>
      <c r="Q419" s="270"/>
      <c r="R419" s="270"/>
      <c r="S419" s="270"/>
      <c r="T419" s="270"/>
      <c r="U419" s="270"/>
      <c r="V419" s="270"/>
      <c r="W419" s="262"/>
    </row>
    <row r="420" ht="15">
      <c r="J420" s="361"/>
    </row>
    <row r="421" spans="9:10" ht="13.8">
      <c r="I421" s="173"/>
      <c r="J421" s="361"/>
    </row>
  </sheetData>
  <mergeCells count="12">
    <mergeCell ref="G419:H419"/>
    <mergeCell ref="B2:I2"/>
    <mergeCell ref="D6:F6"/>
    <mergeCell ref="B10:I10"/>
    <mergeCell ref="D8:F8"/>
    <mergeCell ref="D7:F7"/>
    <mergeCell ref="D5:F5"/>
    <mergeCell ref="G7:H7"/>
    <mergeCell ref="G6:H6"/>
    <mergeCell ref="G8:H8"/>
    <mergeCell ref="B4:H4"/>
    <mergeCell ref="D9:F9"/>
  </mergeCells>
  <conditionalFormatting sqref="X418:Z418 V355:Z355 N54:U54 N13:U17 N344:U344 N333:U333 N192:U192 N418:V418 N226:U226 N40:U50 N162:U163 N191:V191 N225:W225 N332:W332 N343:W343 N150:U150 N347:U356 N166:U172 N64:U69 N390:U411">
    <cfRule type="cellIs" priority="301" dxfId="43" operator="greaterThan">
      <formula>1</formula>
    </cfRule>
  </conditionalFormatting>
  <conditionalFormatting sqref="N73:U76">
    <cfRule type="cellIs" priority="160" dxfId="43" operator="greaterThan">
      <formula>1</formula>
    </cfRule>
  </conditionalFormatting>
  <conditionalFormatting sqref="N77:U83">
    <cfRule type="cellIs" priority="161" dxfId="43" operator="greaterThan">
      <formula>1</formula>
    </cfRule>
  </conditionalFormatting>
  <conditionalFormatting sqref="N346:U346">
    <cfRule type="cellIs" priority="134" dxfId="43" operator="greaterThan">
      <formula>1</formula>
    </cfRule>
  </conditionalFormatting>
  <conditionalFormatting sqref="N346:U346">
    <cfRule type="cellIs" priority="135" dxfId="43" operator="greaterThan">
      <formula>1</formula>
    </cfRule>
  </conditionalFormatting>
  <conditionalFormatting sqref="N194:U194">
    <cfRule type="cellIs" priority="100" dxfId="43" operator="greaterThan">
      <formula>1</formula>
    </cfRule>
  </conditionalFormatting>
  <conditionalFormatting sqref="N194:U194">
    <cfRule type="cellIs" priority="101" dxfId="43" operator="greaterThan">
      <formula>1</formula>
    </cfRule>
  </conditionalFormatting>
  <conditionalFormatting sqref="N153:U161">
    <cfRule type="cellIs" priority="112" dxfId="43" operator="greaterThan">
      <formula>1</formula>
    </cfRule>
  </conditionalFormatting>
  <conditionalFormatting sqref="N153:U161">
    <cfRule type="cellIs" priority="113" dxfId="43" operator="greaterThan">
      <formula>1</formula>
    </cfRule>
  </conditionalFormatting>
  <conditionalFormatting sqref="N165:U165">
    <cfRule type="cellIs" priority="108" dxfId="43" operator="greaterThan">
      <formula>1</formula>
    </cfRule>
  </conditionalFormatting>
  <conditionalFormatting sqref="N165:U165">
    <cfRule type="cellIs" priority="109" dxfId="43" operator="greaterThan">
      <formula>1</formula>
    </cfRule>
  </conditionalFormatting>
  <conditionalFormatting sqref="N174:U181 N183:U190">
    <cfRule type="cellIs" priority="104" dxfId="43" operator="greaterThan">
      <formula>1</formula>
    </cfRule>
  </conditionalFormatting>
  <conditionalFormatting sqref="N174:U181 N183:U190">
    <cfRule type="cellIs" priority="105" dxfId="43" operator="greaterThan">
      <formula>1</formula>
    </cfRule>
  </conditionalFormatting>
  <conditionalFormatting sqref="N195:U198">
    <cfRule type="cellIs" priority="98" dxfId="43" operator="greaterThan">
      <formula>1</formula>
    </cfRule>
  </conditionalFormatting>
  <conditionalFormatting sqref="N195:U198">
    <cfRule type="cellIs" priority="99" dxfId="43" operator="greaterThan">
      <formula>1</formula>
    </cfRule>
  </conditionalFormatting>
  <conditionalFormatting sqref="N228:U228">
    <cfRule type="cellIs" priority="96" dxfId="43" operator="greaterThan">
      <formula>1</formula>
    </cfRule>
  </conditionalFormatting>
  <conditionalFormatting sqref="N228:U228">
    <cfRule type="cellIs" priority="97" dxfId="43" operator="greaterThan">
      <formula>1</formula>
    </cfRule>
  </conditionalFormatting>
  <conditionalFormatting sqref="N229:U331">
    <cfRule type="cellIs" priority="94" dxfId="43" operator="greaterThan">
      <formula>1</formula>
    </cfRule>
  </conditionalFormatting>
  <conditionalFormatting sqref="N229:U331">
    <cfRule type="cellIs" priority="95" dxfId="43" operator="greaterThan">
      <formula>1</formula>
    </cfRule>
  </conditionalFormatting>
  <conditionalFormatting sqref="N358:U389">
    <cfRule type="cellIs" priority="86" dxfId="43" operator="greaterThan">
      <formula>1</formula>
    </cfRule>
  </conditionalFormatting>
  <conditionalFormatting sqref="N358:U389">
    <cfRule type="cellIs" priority="87" dxfId="43" operator="greaterThan">
      <formula>1</formula>
    </cfRule>
  </conditionalFormatting>
  <conditionalFormatting sqref="N413:U413">
    <cfRule type="cellIs" priority="73" dxfId="43" operator="greaterThan">
      <formula>1</formula>
    </cfRule>
  </conditionalFormatting>
  <conditionalFormatting sqref="N413:U413">
    <cfRule type="cellIs" priority="74" dxfId="43" operator="greaterThan">
      <formula>1</formula>
    </cfRule>
  </conditionalFormatting>
  <conditionalFormatting sqref="X414:Z414 V414 N414:U415">
    <cfRule type="cellIs" priority="72" dxfId="43" operator="greaterThan">
      <formula>1</formula>
    </cfRule>
  </conditionalFormatting>
  <conditionalFormatting sqref="N417:U417">
    <cfRule type="cellIs" priority="70" dxfId="43" operator="greaterThan">
      <formula>1</formula>
    </cfRule>
  </conditionalFormatting>
  <conditionalFormatting sqref="N417:U417">
    <cfRule type="cellIs" priority="71" dxfId="43" operator="greaterThan">
      <formula>1</formula>
    </cfRule>
  </conditionalFormatting>
  <conditionalFormatting sqref="N199:U224">
    <cfRule type="cellIs" priority="48" dxfId="43" operator="greaterThan">
      <formula>1</formula>
    </cfRule>
  </conditionalFormatting>
  <conditionalFormatting sqref="N199:U224">
    <cfRule type="cellIs" priority="49" dxfId="43" operator="greaterThan">
      <formula>1</formula>
    </cfRule>
  </conditionalFormatting>
  <conditionalFormatting sqref="N55:U60">
    <cfRule type="cellIs" priority="47" dxfId="43" operator="greaterThan">
      <formula>1</formula>
    </cfRule>
  </conditionalFormatting>
  <conditionalFormatting sqref="N18:U21 N23:U36">
    <cfRule type="cellIs" priority="42" dxfId="43" operator="greaterThan">
      <formula>1</formula>
    </cfRule>
  </conditionalFormatting>
  <conditionalFormatting sqref="N182:U182">
    <cfRule type="cellIs" priority="37" dxfId="43" operator="greaterThan">
      <formula>1</formula>
    </cfRule>
  </conditionalFormatting>
  <conditionalFormatting sqref="N182:U182">
    <cfRule type="cellIs" priority="38" dxfId="43" operator="greaterThan">
      <formula>1</formula>
    </cfRule>
  </conditionalFormatting>
  <conditionalFormatting sqref="N335:U342">
    <cfRule type="cellIs" priority="35" dxfId="43" operator="greaterThan">
      <formula>1</formula>
    </cfRule>
  </conditionalFormatting>
  <conditionalFormatting sqref="N335:U342">
    <cfRule type="cellIs" priority="36" dxfId="43" operator="greaterThan">
      <formula>1</formula>
    </cfRule>
  </conditionalFormatting>
  <conditionalFormatting sqref="N22:U22">
    <cfRule type="cellIs" priority="32" dxfId="43" operator="greaterThan">
      <formula>1</formula>
    </cfRule>
  </conditionalFormatting>
  <conditionalFormatting sqref="N84:U95">
    <cfRule type="cellIs" priority="31" dxfId="43" operator="greaterThan">
      <formula>1</formula>
    </cfRule>
  </conditionalFormatting>
  <conditionalFormatting sqref="N124:U132">
    <cfRule type="cellIs" priority="27" dxfId="43" operator="greaterThan">
      <formula>1</formula>
    </cfRule>
  </conditionalFormatting>
  <conditionalFormatting sqref="N124:U132">
    <cfRule type="cellIs" priority="28" dxfId="43" operator="greaterThan">
      <formula>1</formula>
    </cfRule>
  </conditionalFormatting>
  <conditionalFormatting sqref="N136:U140">
    <cfRule type="cellIs" priority="23" dxfId="43" operator="greaterThan">
      <formula>1</formula>
    </cfRule>
  </conditionalFormatting>
  <conditionalFormatting sqref="N136:U140">
    <cfRule type="cellIs" priority="24" dxfId="43" operator="greaterThan">
      <formula>1</formula>
    </cfRule>
  </conditionalFormatting>
  <conditionalFormatting sqref="N141:U143">
    <cfRule type="cellIs" priority="21" dxfId="43" operator="greaterThan">
      <formula>1</formula>
    </cfRule>
  </conditionalFormatting>
  <conditionalFormatting sqref="N141:U143">
    <cfRule type="cellIs" priority="22" dxfId="43" operator="greaterThan">
      <formula>1</formula>
    </cfRule>
  </conditionalFormatting>
  <conditionalFormatting sqref="N99:U120">
    <cfRule type="cellIs" priority="3" dxfId="43" operator="greaterThan">
      <formula>1</formula>
    </cfRule>
  </conditionalFormatting>
  <conditionalFormatting sqref="N147:U149">
    <cfRule type="cellIs" priority="1" dxfId="43" operator="greaterThan">
      <formula>1</formula>
    </cfRule>
  </conditionalFormatting>
  <conditionalFormatting sqref="N147:U149">
    <cfRule type="cellIs" priority="2" dxfId="43" operator="greaterThan">
      <formula>1</formula>
    </cfRule>
  </conditionalFormatting>
  <printOptions horizontalCentered="1"/>
  <pageMargins left="0.7" right="0.7" top="0.75" bottom="0.75" header="0.3" footer="0.3"/>
  <pageSetup fitToHeight="0" fitToWidth="1" horizontalDpi="600" verticalDpi="600" orientation="portrait" paperSize="9" scale="54" r:id="rId2"/>
  <headerFooter>
    <oddHeader>&amp;R&amp;P</oddHeader>
    <oddFooter>&amp;L&amp;A&amp;C&amp;F&amp;RPágina &amp;P de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P57"/>
  <sheetViews>
    <sheetView tabSelected="1" view="pageBreakPreview" zoomScale="40" zoomScaleSheetLayoutView="40" workbookViewId="0" topLeftCell="A1">
      <selection activeCell="B2" sqref="B2:Q2"/>
    </sheetView>
  </sheetViews>
  <sheetFormatPr defaultColWidth="9.140625" defaultRowHeight="15"/>
  <cols>
    <col min="1" max="1" width="4.140625" style="6" customWidth="1"/>
    <col min="2" max="2" width="22.7109375" style="6" customWidth="1"/>
    <col min="3" max="3" width="82.140625" style="6" customWidth="1"/>
    <col min="4" max="4" width="34.140625" style="1" bestFit="1" customWidth="1"/>
    <col min="5" max="5" width="31.8515625" style="1" customWidth="1"/>
    <col min="6" max="7" width="33.7109375" style="1" bestFit="1" customWidth="1"/>
    <col min="8" max="8" width="32.140625" style="1" customWidth="1"/>
    <col min="9" max="9" width="34.7109375" style="1" customWidth="1"/>
    <col min="10" max="10" width="32.8515625" style="1" customWidth="1"/>
    <col min="11" max="11" width="33.57421875" style="1" customWidth="1"/>
    <col min="12" max="15" width="30.7109375" style="1" customWidth="1"/>
    <col min="16" max="16" width="39.421875" style="1" bestFit="1" customWidth="1"/>
    <col min="17" max="17" width="21.00390625" style="6" bestFit="1" customWidth="1"/>
    <col min="18" max="16384" width="9.140625" style="6" customWidth="1"/>
  </cols>
  <sheetData>
    <row r="1" ht="14.4" thickBot="1"/>
    <row r="2" spans="2:146" s="10" customFormat="1" ht="51" customHeight="1" thickBot="1">
      <c r="B2" s="416" t="s">
        <v>1221</v>
      </c>
      <c r="C2" s="417"/>
      <c r="D2" s="417"/>
      <c r="E2" s="417"/>
      <c r="F2" s="417"/>
      <c r="G2" s="417"/>
      <c r="H2" s="417"/>
      <c r="I2" s="417"/>
      <c r="J2" s="417"/>
      <c r="K2" s="417"/>
      <c r="L2" s="417"/>
      <c r="M2" s="417"/>
      <c r="N2" s="417"/>
      <c r="O2" s="417"/>
      <c r="P2" s="417"/>
      <c r="Q2" s="418"/>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row>
    <row r="3" spans="2:17" s="1" customFormat="1" ht="51" customHeight="1">
      <c r="B3" s="419" t="s">
        <v>780</v>
      </c>
      <c r="C3" s="420"/>
      <c r="D3" s="420"/>
      <c r="E3" s="420"/>
      <c r="F3" s="420"/>
      <c r="G3" s="420"/>
      <c r="H3" s="420"/>
      <c r="I3" s="420"/>
      <c r="J3" s="420"/>
      <c r="K3" s="420"/>
      <c r="L3" s="420"/>
      <c r="M3" s="420"/>
      <c r="N3" s="420"/>
      <c r="O3" s="420"/>
      <c r="P3" s="420"/>
      <c r="Q3" s="421"/>
    </row>
    <row r="4" spans="2:17" s="4" customFormat="1" ht="30" customHeight="1">
      <c r="B4" s="200" t="s">
        <v>389</v>
      </c>
      <c r="C4" s="433" t="s">
        <v>867</v>
      </c>
      <c r="D4" s="433"/>
      <c r="E4" s="433"/>
      <c r="F4" s="433"/>
      <c r="G4" s="433"/>
      <c r="H4" s="433"/>
      <c r="I4" s="433"/>
      <c r="J4" s="433"/>
      <c r="K4" s="433"/>
      <c r="L4" s="433"/>
      <c r="M4" s="433"/>
      <c r="N4" s="433"/>
      <c r="O4" s="433"/>
      <c r="P4" s="196"/>
      <c r="Q4" s="197"/>
    </row>
    <row r="5" spans="2:17" s="9" customFormat="1" ht="30" customHeight="1">
      <c r="B5" s="200" t="s">
        <v>0</v>
      </c>
      <c r="C5" s="433" t="s">
        <v>778</v>
      </c>
      <c r="D5" s="433"/>
      <c r="E5" s="433"/>
      <c r="F5" s="433"/>
      <c r="G5" s="433"/>
      <c r="H5" s="433"/>
      <c r="I5" s="433"/>
      <c r="J5" s="433"/>
      <c r="K5" s="433"/>
      <c r="L5" s="433"/>
      <c r="M5" s="433"/>
      <c r="N5" s="433"/>
      <c r="O5" s="433"/>
      <c r="P5" s="198"/>
      <c r="Q5" s="199"/>
    </row>
    <row r="6" spans="2:17" s="9" customFormat="1" ht="30" customHeight="1">
      <c r="B6" s="200" t="s">
        <v>1</v>
      </c>
      <c r="C6" s="337" t="s">
        <v>779</v>
      </c>
      <c r="D6" s="433"/>
      <c r="E6" s="433"/>
      <c r="F6" s="433" t="s">
        <v>1195</v>
      </c>
      <c r="G6" s="433"/>
      <c r="H6" s="337"/>
      <c r="I6" s="337"/>
      <c r="J6" s="337"/>
      <c r="K6" s="198"/>
      <c r="L6" s="198"/>
      <c r="M6" s="198"/>
      <c r="N6" s="198"/>
      <c r="O6" s="198"/>
      <c r="P6" s="198"/>
      <c r="Q6" s="199"/>
    </row>
    <row r="7" spans="2:17" s="9" customFormat="1" ht="51.75" customHeight="1">
      <c r="B7" s="200" t="s">
        <v>2</v>
      </c>
      <c r="C7" s="434" t="s">
        <v>1215</v>
      </c>
      <c r="D7" s="434"/>
      <c r="E7" s="434"/>
      <c r="F7" s="434"/>
      <c r="G7" s="434"/>
      <c r="H7" s="434"/>
      <c r="I7" s="434"/>
      <c r="J7" s="434"/>
      <c r="K7" s="434"/>
      <c r="L7" s="434"/>
      <c r="M7" s="434"/>
      <c r="N7" s="434"/>
      <c r="O7" s="434"/>
      <c r="P7" s="434"/>
      <c r="Q7" s="199"/>
    </row>
    <row r="8" spans="2:17" s="9" customFormat="1" ht="30" customHeight="1">
      <c r="B8" s="283" t="s">
        <v>776</v>
      </c>
      <c r="C8" s="192" t="s">
        <v>1212</v>
      </c>
      <c r="D8" s="191" t="s">
        <v>338</v>
      </c>
      <c r="E8" s="189">
        <v>12</v>
      </c>
      <c r="F8" s="193" t="s">
        <v>339</v>
      </c>
      <c r="G8" s="192"/>
      <c r="H8" s="192"/>
      <c r="I8" s="192"/>
      <c r="J8" s="192"/>
      <c r="K8" s="76"/>
      <c r="L8" s="76"/>
      <c r="M8" s="76"/>
      <c r="N8" s="76"/>
      <c r="O8" s="76"/>
      <c r="P8" s="76"/>
      <c r="Q8" s="190"/>
    </row>
    <row r="9" spans="2:17" s="9" customFormat="1" ht="18" thickBot="1">
      <c r="B9" s="171"/>
      <c r="C9" s="80"/>
      <c r="D9" s="79"/>
      <c r="E9" s="79"/>
      <c r="F9" s="79"/>
      <c r="G9" s="79"/>
      <c r="H9" s="79"/>
      <c r="I9" s="79"/>
      <c r="J9" s="79"/>
      <c r="K9" s="79"/>
      <c r="L9" s="79"/>
      <c r="M9" s="79"/>
      <c r="N9" s="79"/>
      <c r="O9" s="79"/>
      <c r="P9" s="194"/>
      <c r="Q9" s="195"/>
    </row>
    <row r="10" spans="2:17" s="1" customFormat="1" ht="18" thickBot="1">
      <c r="B10" s="14"/>
      <c r="C10" s="7"/>
      <c r="D10" s="7"/>
      <c r="E10" s="7"/>
      <c r="F10" s="7"/>
      <c r="G10" s="7"/>
      <c r="H10" s="7"/>
      <c r="I10" s="7"/>
      <c r="J10" s="7"/>
      <c r="K10" s="7"/>
      <c r="L10" s="7"/>
      <c r="M10" s="7"/>
      <c r="N10" s="7"/>
      <c r="O10" s="7"/>
      <c r="P10" s="8"/>
      <c r="Q10" s="27"/>
    </row>
    <row r="11" spans="2:17" s="5" customFormat="1" ht="35.25" customHeight="1">
      <c r="B11" s="425" t="s">
        <v>328</v>
      </c>
      <c r="C11" s="427" t="s">
        <v>368</v>
      </c>
      <c r="D11" s="422" t="s">
        <v>350</v>
      </c>
      <c r="E11" s="423"/>
      <c r="F11" s="423"/>
      <c r="G11" s="423"/>
      <c r="H11" s="423"/>
      <c r="I11" s="423"/>
      <c r="J11" s="423"/>
      <c r="K11" s="423"/>
      <c r="L11" s="423"/>
      <c r="M11" s="424"/>
      <c r="N11" s="336"/>
      <c r="O11" s="336"/>
      <c r="P11" s="429" t="s">
        <v>340</v>
      </c>
      <c r="Q11" s="431" t="s">
        <v>369</v>
      </c>
    </row>
    <row r="12" spans="2:17" ht="38.25" customHeight="1" thickBot="1">
      <c r="B12" s="426"/>
      <c r="C12" s="428"/>
      <c r="D12" s="320">
        <v>1</v>
      </c>
      <c r="E12" s="320">
        <v>2</v>
      </c>
      <c r="F12" s="320">
        <v>3</v>
      </c>
      <c r="G12" s="320">
        <v>4</v>
      </c>
      <c r="H12" s="320">
        <v>5</v>
      </c>
      <c r="I12" s="320">
        <v>6</v>
      </c>
      <c r="J12" s="320">
        <v>7</v>
      </c>
      <c r="K12" s="320">
        <v>8</v>
      </c>
      <c r="L12" s="320">
        <v>9</v>
      </c>
      <c r="M12" s="320">
        <v>10</v>
      </c>
      <c r="N12" s="320">
        <v>11</v>
      </c>
      <c r="O12" s="320">
        <v>12</v>
      </c>
      <c r="P12" s="430"/>
      <c r="Q12" s="432"/>
    </row>
    <row r="13" spans="2:17" s="16" customFormat="1" ht="31.5" customHeight="1">
      <c r="B13" s="47" t="s">
        <v>406</v>
      </c>
      <c r="C13" s="310" t="s">
        <v>344</v>
      </c>
      <c r="D13" s="324"/>
      <c r="E13" s="325"/>
      <c r="F13" s="325"/>
      <c r="G13" s="325"/>
      <c r="H13" s="325"/>
      <c r="I13" s="325"/>
      <c r="J13" s="325"/>
      <c r="K13" s="325"/>
      <c r="L13" s="325"/>
      <c r="M13" s="325"/>
      <c r="N13" s="325"/>
      <c r="O13" s="326"/>
      <c r="P13" s="315"/>
      <c r="Q13" s="49" t="e">
        <f>ROUND(P13/$P$51,6)</f>
        <v>#DIV/0!</v>
      </c>
    </row>
    <row r="14" spans="2:17" ht="30" customHeight="1" thickBot="1">
      <c r="B14" s="48"/>
      <c r="C14" s="311"/>
      <c r="D14" s="327">
        <v>0.2307</v>
      </c>
      <c r="E14" s="321">
        <v>0.26</v>
      </c>
      <c r="F14" s="321">
        <v>0.0593</v>
      </c>
      <c r="G14" s="321">
        <v>0.05</v>
      </c>
      <c r="H14" s="321">
        <v>0.05</v>
      </c>
      <c r="I14" s="321">
        <v>0.05</v>
      </c>
      <c r="J14" s="321">
        <v>0.05</v>
      </c>
      <c r="K14" s="321">
        <v>0.05</v>
      </c>
      <c r="L14" s="321">
        <v>0.05</v>
      </c>
      <c r="M14" s="321">
        <v>0.05</v>
      </c>
      <c r="N14" s="321">
        <v>0.05</v>
      </c>
      <c r="O14" s="328">
        <v>0.05</v>
      </c>
      <c r="P14" s="316">
        <f>SUM(D14:O14)</f>
        <v>1.0000000000000004</v>
      </c>
      <c r="Q14" s="50"/>
    </row>
    <row r="15" spans="2:17" s="16" customFormat="1" ht="33" customHeight="1">
      <c r="B15" s="47" t="s">
        <v>407</v>
      </c>
      <c r="C15" s="312" t="s">
        <v>351</v>
      </c>
      <c r="D15" s="324"/>
      <c r="E15" s="325"/>
      <c r="F15" s="325"/>
      <c r="G15" s="325"/>
      <c r="H15" s="325"/>
      <c r="I15" s="325"/>
      <c r="J15" s="325"/>
      <c r="K15" s="325"/>
      <c r="L15" s="325"/>
      <c r="M15" s="325"/>
      <c r="N15" s="325"/>
      <c r="O15" s="326"/>
      <c r="P15" s="315"/>
      <c r="Q15" s="49" t="e">
        <f>ROUND(P15/$P$51,6)</f>
        <v>#DIV/0!</v>
      </c>
    </row>
    <row r="16" spans="2:17" s="165" customFormat="1" ht="28.8" thickBot="1">
      <c r="B16" s="282"/>
      <c r="C16" s="313"/>
      <c r="D16" s="327">
        <v>0.3</v>
      </c>
      <c r="E16" s="321">
        <v>0.15</v>
      </c>
      <c r="F16" s="321">
        <v>0.1</v>
      </c>
      <c r="G16" s="321">
        <v>0.05</v>
      </c>
      <c r="H16" s="321">
        <v>0.05</v>
      </c>
      <c r="I16" s="321">
        <v>0.05</v>
      </c>
      <c r="J16" s="321">
        <v>0.05</v>
      </c>
      <c r="K16" s="321">
        <v>0.05</v>
      </c>
      <c r="L16" s="321">
        <v>0.05</v>
      </c>
      <c r="M16" s="321">
        <v>0.05</v>
      </c>
      <c r="N16" s="321">
        <v>0.05</v>
      </c>
      <c r="O16" s="328">
        <v>0.05</v>
      </c>
      <c r="P16" s="316">
        <f>SUM(D16:O16)</f>
        <v>1.0000000000000002</v>
      </c>
      <c r="Q16" s="281"/>
    </row>
    <row r="17" spans="2:17" s="16" customFormat="1" ht="33" customHeight="1">
      <c r="B17" s="47" t="s">
        <v>408</v>
      </c>
      <c r="C17" s="312" t="s">
        <v>376</v>
      </c>
      <c r="D17" s="324"/>
      <c r="E17" s="325"/>
      <c r="F17" s="325"/>
      <c r="G17" s="325"/>
      <c r="H17" s="325"/>
      <c r="I17" s="325"/>
      <c r="J17" s="325"/>
      <c r="K17" s="325"/>
      <c r="L17" s="325"/>
      <c r="M17" s="325"/>
      <c r="N17" s="325"/>
      <c r="O17" s="326"/>
      <c r="P17" s="315"/>
      <c r="Q17" s="49" t="e">
        <f>ROUND(P17/$P$51,6)</f>
        <v>#DIV/0!</v>
      </c>
    </row>
    <row r="18" spans="2:17" s="165" customFormat="1" ht="28.8" thickBot="1">
      <c r="B18" s="282"/>
      <c r="C18" s="313"/>
      <c r="D18" s="327">
        <v>0</v>
      </c>
      <c r="E18" s="321">
        <v>0.2</v>
      </c>
      <c r="F18" s="321">
        <v>0.3</v>
      </c>
      <c r="G18" s="321">
        <v>0.2</v>
      </c>
      <c r="H18" s="321">
        <v>0.1</v>
      </c>
      <c r="I18" s="321">
        <v>0.1</v>
      </c>
      <c r="J18" s="321">
        <v>0.1</v>
      </c>
      <c r="K18" s="321">
        <v>0</v>
      </c>
      <c r="L18" s="321">
        <v>0</v>
      </c>
      <c r="M18" s="321">
        <v>0</v>
      </c>
      <c r="N18" s="321">
        <v>0</v>
      </c>
      <c r="O18" s="328">
        <v>0</v>
      </c>
      <c r="P18" s="316">
        <f>SUM(D18:O18)</f>
        <v>0.9999999999999999</v>
      </c>
      <c r="Q18" s="281"/>
    </row>
    <row r="19" spans="2:17" s="16" customFormat="1" ht="33" customHeight="1">
      <c r="B19" s="47" t="s">
        <v>409</v>
      </c>
      <c r="C19" s="312" t="s">
        <v>360</v>
      </c>
      <c r="D19" s="324"/>
      <c r="E19" s="325"/>
      <c r="F19" s="325"/>
      <c r="G19" s="325"/>
      <c r="H19" s="325"/>
      <c r="I19" s="325"/>
      <c r="J19" s="325"/>
      <c r="K19" s="325"/>
      <c r="L19" s="325"/>
      <c r="M19" s="325"/>
      <c r="N19" s="325"/>
      <c r="O19" s="326"/>
      <c r="P19" s="315"/>
      <c r="Q19" s="49" t="e">
        <f>ROUND(P19/$P$51,6)</f>
        <v>#DIV/0!</v>
      </c>
    </row>
    <row r="20" spans="2:17" s="165" customFormat="1" ht="28.8" thickBot="1">
      <c r="B20" s="282"/>
      <c r="C20" s="313"/>
      <c r="D20" s="327">
        <v>0</v>
      </c>
      <c r="E20" s="321">
        <v>0.2</v>
      </c>
      <c r="F20" s="321">
        <v>0.1</v>
      </c>
      <c r="G20" s="321">
        <v>0.1</v>
      </c>
      <c r="H20" s="321">
        <v>0.1</v>
      </c>
      <c r="I20" s="321">
        <v>0.1</v>
      </c>
      <c r="J20" s="321">
        <v>0.1</v>
      </c>
      <c r="K20" s="321">
        <v>0</v>
      </c>
      <c r="L20" s="321">
        <v>0.1</v>
      </c>
      <c r="M20" s="321">
        <v>0.1</v>
      </c>
      <c r="N20" s="321">
        <v>0.05</v>
      </c>
      <c r="O20" s="328">
        <v>0.05</v>
      </c>
      <c r="P20" s="316">
        <f>SUM(D20:O20)</f>
        <v>1</v>
      </c>
      <c r="Q20" s="281"/>
    </row>
    <row r="21" spans="2:17" s="16" customFormat="1" ht="33" customHeight="1">
      <c r="B21" s="47" t="s">
        <v>410</v>
      </c>
      <c r="C21" s="312" t="s">
        <v>364</v>
      </c>
      <c r="D21" s="324"/>
      <c r="E21" s="325"/>
      <c r="F21" s="325"/>
      <c r="G21" s="325"/>
      <c r="H21" s="325"/>
      <c r="I21" s="325"/>
      <c r="J21" s="325"/>
      <c r="K21" s="325"/>
      <c r="L21" s="325"/>
      <c r="M21" s="325"/>
      <c r="N21" s="325"/>
      <c r="O21" s="326"/>
      <c r="P21" s="315"/>
      <c r="Q21" s="49" t="e">
        <f>ROUND(P21/$P$51,6)</f>
        <v>#DIV/0!</v>
      </c>
    </row>
    <row r="22" spans="2:17" s="165" customFormat="1" ht="28.8" thickBot="1">
      <c r="B22" s="282"/>
      <c r="C22" s="313"/>
      <c r="D22" s="327">
        <v>0</v>
      </c>
      <c r="E22" s="321">
        <v>0.1</v>
      </c>
      <c r="F22" s="321">
        <v>0.15</v>
      </c>
      <c r="G22" s="321">
        <v>0.15</v>
      </c>
      <c r="H22" s="321">
        <v>0.1</v>
      </c>
      <c r="I22" s="321">
        <v>0.1</v>
      </c>
      <c r="J22" s="321">
        <v>0.1</v>
      </c>
      <c r="K22" s="321">
        <v>0.1</v>
      </c>
      <c r="L22" s="321">
        <v>0.1</v>
      </c>
      <c r="M22" s="321">
        <v>0.1</v>
      </c>
      <c r="N22" s="321">
        <v>0</v>
      </c>
      <c r="O22" s="328">
        <v>0</v>
      </c>
      <c r="P22" s="316">
        <f>SUM(D22:O22)</f>
        <v>0.9999999999999999</v>
      </c>
      <c r="Q22" s="281"/>
    </row>
    <row r="23" spans="2:17" s="16" customFormat="1" ht="28.2">
      <c r="B23" s="47" t="s">
        <v>411</v>
      </c>
      <c r="C23" s="312" t="s">
        <v>377</v>
      </c>
      <c r="D23" s="324"/>
      <c r="E23" s="325"/>
      <c r="F23" s="325"/>
      <c r="G23" s="325"/>
      <c r="H23" s="325"/>
      <c r="I23" s="325"/>
      <c r="J23" s="325"/>
      <c r="K23" s="325"/>
      <c r="L23" s="325"/>
      <c r="M23" s="325"/>
      <c r="N23" s="325"/>
      <c r="O23" s="326"/>
      <c r="P23" s="315"/>
      <c r="Q23" s="49" t="e">
        <f>ROUND(P23/$P$51,6)</f>
        <v>#DIV/0!</v>
      </c>
    </row>
    <row r="24" spans="2:17" s="165" customFormat="1" ht="28.8" thickBot="1">
      <c r="B24" s="282"/>
      <c r="C24" s="313"/>
      <c r="D24" s="327">
        <v>0</v>
      </c>
      <c r="E24" s="321">
        <v>0.2</v>
      </c>
      <c r="F24" s="321">
        <v>0.2</v>
      </c>
      <c r="G24" s="321">
        <v>0.1</v>
      </c>
      <c r="H24" s="321">
        <v>0.1</v>
      </c>
      <c r="I24" s="321">
        <v>0.1</v>
      </c>
      <c r="J24" s="321">
        <v>0.1</v>
      </c>
      <c r="K24" s="321">
        <v>0.1</v>
      </c>
      <c r="L24" s="321">
        <v>0.1</v>
      </c>
      <c r="M24" s="321">
        <v>0</v>
      </c>
      <c r="N24" s="321">
        <v>0</v>
      </c>
      <c r="O24" s="328">
        <v>0</v>
      </c>
      <c r="P24" s="316">
        <f>SUM(D24:O24)</f>
        <v>0.9999999999999999</v>
      </c>
      <c r="Q24" s="281"/>
    </row>
    <row r="25" spans="2:17" s="16" customFormat="1" ht="33" customHeight="1">
      <c r="B25" s="47" t="s">
        <v>412</v>
      </c>
      <c r="C25" s="312" t="s">
        <v>378</v>
      </c>
      <c r="D25" s="324"/>
      <c r="E25" s="325"/>
      <c r="F25" s="325"/>
      <c r="G25" s="325"/>
      <c r="H25" s="325"/>
      <c r="I25" s="325"/>
      <c r="J25" s="325"/>
      <c r="K25" s="325"/>
      <c r="L25" s="325"/>
      <c r="M25" s="325"/>
      <c r="N25" s="325"/>
      <c r="O25" s="326"/>
      <c r="P25" s="315"/>
      <c r="Q25" s="49" t="e">
        <f aca="true" t="shared" si="0" ref="Q25">ROUND(P25/$P$51,6)</f>
        <v>#DIV/0!</v>
      </c>
    </row>
    <row r="26" spans="2:17" s="165" customFormat="1" ht="32.25" customHeight="1" thickBot="1">
      <c r="B26" s="282"/>
      <c r="C26" s="313"/>
      <c r="D26" s="327">
        <v>0</v>
      </c>
      <c r="E26" s="321">
        <v>0</v>
      </c>
      <c r="F26" s="321">
        <v>0</v>
      </c>
      <c r="G26" s="321">
        <v>0.1</v>
      </c>
      <c r="H26" s="321">
        <v>0.2</v>
      </c>
      <c r="I26" s="321">
        <v>0.2</v>
      </c>
      <c r="J26" s="321">
        <v>0.2</v>
      </c>
      <c r="K26" s="321">
        <v>0.1</v>
      </c>
      <c r="L26" s="321">
        <v>0.1</v>
      </c>
      <c r="M26" s="321">
        <v>0.05</v>
      </c>
      <c r="N26" s="321">
        <v>0.05</v>
      </c>
      <c r="O26" s="328">
        <v>0</v>
      </c>
      <c r="P26" s="316">
        <f>SUM(D26:O26)</f>
        <v>1</v>
      </c>
      <c r="Q26" s="281"/>
    </row>
    <row r="27" spans="2:17" s="16" customFormat="1" ht="33" customHeight="1">
      <c r="B27" s="47" t="s">
        <v>413</v>
      </c>
      <c r="C27" s="312" t="s">
        <v>379</v>
      </c>
      <c r="D27" s="324"/>
      <c r="E27" s="325"/>
      <c r="F27" s="325"/>
      <c r="G27" s="325"/>
      <c r="H27" s="325"/>
      <c r="I27" s="325"/>
      <c r="J27" s="325"/>
      <c r="K27" s="325"/>
      <c r="L27" s="325"/>
      <c r="M27" s="325"/>
      <c r="N27" s="325"/>
      <c r="O27" s="326"/>
      <c r="P27" s="315"/>
      <c r="Q27" s="49" t="e">
        <f aca="true" t="shared" si="1" ref="Q27">ROUND(P27/$P$51,6)</f>
        <v>#DIV/0!</v>
      </c>
    </row>
    <row r="28" spans="2:17" s="165" customFormat="1" ht="28.8" thickBot="1">
      <c r="B28" s="282"/>
      <c r="C28" s="313"/>
      <c r="D28" s="327">
        <v>0</v>
      </c>
      <c r="E28" s="321">
        <v>0</v>
      </c>
      <c r="F28" s="321">
        <v>0</v>
      </c>
      <c r="G28" s="321">
        <v>0</v>
      </c>
      <c r="H28" s="321">
        <v>0.2</v>
      </c>
      <c r="I28" s="321">
        <v>0.2</v>
      </c>
      <c r="J28" s="321">
        <v>0.2</v>
      </c>
      <c r="K28" s="321">
        <v>0.2</v>
      </c>
      <c r="L28" s="321">
        <v>0.1</v>
      </c>
      <c r="M28" s="321">
        <v>0.1</v>
      </c>
      <c r="N28" s="321">
        <v>0</v>
      </c>
      <c r="O28" s="328">
        <v>0</v>
      </c>
      <c r="P28" s="316">
        <f>SUM(D28:O28)</f>
        <v>1</v>
      </c>
      <c r="Q28" s="281"/>
    </row>
    <row r="29" spans="2:17" s="16" customFormat="1" ht="33" customHeight="1">
      <c r="B29" s="47" t="s">
        <v>414</v>
      </c>
      <c r="C29" s="312" t="s">
        <v>380</v>
      </c>
      <c r="D29" s="324"/>
      <c r="E29" s="325"/>
      <c r="F29" s="325"/>
      <c r="G29" s="325"/>
      <c r="H29" s="325"/>
      <c r="I29" s="325"/>
      <c r="J29" s="325"/>
      <c r="K29" s="325"/>
      <c r="L29" s="325"/>
      <c r="M29" s="325"/>
      <c r="N29" s="325"/>
      <c r="O29" s="326"/>
      <c r="P29" s="315"/>
      <c r="Q29" s="49" t="e">
        <f aca="true" t="shared" si="2" ref="Q29">ROUND(P29/$P$51,6)</f>
        <v>#DIV/0!</v>
      </c>
    </row>
    <row r="30" spans="2:17" ht="28.8" thickBot="1">
      <c r="B30" s="48"/>
      <c r="C30" s="311"/>
      <c r="D30" s="327">
        <v>0</v>
      </c>
      <c r="E30" s="321">
        <v>0.3</v>
      </c>
      <c r="F30" s="321">
        <v>0.3</v>
      </c>
      <c r="G30" s="321">
        <v>0.3</v>
      </c>
      <c r="H30" s="321">
        <v>0.1</v>
      </c>
      <c r="I30" s="321">
        <v>0</v>
      </c>
      <c r="J30" s="321">
        <v>0</v>
      </c>
      <c r="K30" s="321">
        <v>0</v>
      </c>
      <c r="L30" s="321">
        <v>0</v>
      </c>
      <c r="M30" s="321">
        <v>0</v>
      </c>
      <c r="N30" s="321">
        <v>0</v>
      </c>
      <c r="O30" s="328">
        <v>0</v>
      </c>
      <c r="P30" s="316">
        <f>SUM(D30:O30)</f>
        <v>0.9999999999999999</v>
      </c>
      <c r="Q30" s="50"/>
    </row>
    <row r="31" spans="2:17" s="16" customFormat="1" ht="33" customHeight="1">
      <c r="B31" s="47" t="s">
        <v>415</v>
      </c>
      <c r="C31" s="312" t="s">
        <v>381</v>
      </c>
      <c r="D31" s="324"/>
      <c r="E31" s="325"/>
      <c r="F31" s="325"/>
      <c r="G31" s="325"/>
      <c r="H31" s="325"/>
      <c r="I31" s="325"/>
      <c r="J31" s="325"/>
      <c r="K31" s="325"/>
      <c r="L31" s="325"/>
      <c r="M31" s="325"/>
      <c r="N31" s="325"/>
      <c r="O31" s="326"/>
      <c r="P31" s="315"/>
      <c r="Q31" s="49" t="e">
        <f aca="true" t="shared" si="3" ref="Q31">ROUND(P31/$P$51,6)</f>
        <v>#DIV/0!</v>
      </c>
    </row>
    <row r="32" spans="2:17" s="165" customFormat="1" ht="28.8" thickBot="1">
      <c r="B32" s="282"/>
      <c r="C32" s="313"/>
      <c r="D32" s="327">
        <v>0</v>
      </c>
      <c r="E32" s="321">
        <v>0.1</v>
      </c>
      <c r="F32" s="321">
        <v>0.2</v>
      </c>
      <c r="G32" s="321">
        <v>0.3</v>
      </c>
      <c r="H32" s="321">
        <v>0.15</v>
      </c>
      <c r="I32" s="321">
        <v>0.15</v>
      </c>
      <c r="J32" s="321">
        <v>0.1</v>
      </c>
      <c r="K32" s="321">
        <v>0</v>
      </c>
      <c r="L32" s="321">
        <v>0</v>
      </c>
      <c r="M32" s="321">
        <v>0</v>
      </c>
      <c r="N32" s="321">
        <v>0</v>
      </c>
      <c r="O32" s="328">
        <v>0</v>
      </c>
      <c r="P32" s="316">
        <f>SUM(D32:O32)</f>
        <v>1.0000000000000002</v>
      </c>
      <c r="Q32" s="281"/>
    </row>
    <row r="33" spans="2:17" s="16" customFormat="1" ht="33" customHeight="1">
      <c r="B33" s="47" t="s">
        <v>416</v>
      </c>
      <c r="C33" s="312" t="s">
        <v>382</v>
      </c>
      <c r="D33" s="324"/>
      <c r="E33" s="325"/>
      <c r="F33" s="325"/>
      <c r="G33" s="325"/>
      <c r="H33" s="325"/>
      <c r="I33" s="325"/>
      <c r="J33" s="325"/>
      <c r="K33" s="325"/>
      <c r="L33" s="325"/>
      <c r="M33" s="325"/>
      <c r="N33" s="325"/>
      <c r="O33" s="326"/>
      <c r="P33" s="315"/>
      <c r="Q33" s="49" t="e">
        <f aca="true" t="shared" si="4" ref="Q33">ROUND(P33/$P$51,6)</f>
        <v>#DIV/0!</v>
      </c>
    </row>
    <row r="34" spans="2:17" s="165" customFormat="1" ht="28.8" thickBot="1">
      <c r="B34" s="282"/>
      <c r="C34" s="313"/>
      <c r="D34" s="327">
        <v>0</v>
      </c>
      <c r="E34" s="321">
        <v>0</v>
      </c>
      <c r="F34" s="321">
        <v>0.2</v>
      </c>
      <c r="G34" s="321">
        <v>0.2</v>
      </c>
      <c r="H34" s="321">
        <v>0.2</v>
      </c>
      <c r="I34" s="321">
        <v>0.2</v>
      </c>
      <c r="J34" s="321">
        <v>0.1</v>
      </c>
      <c r="K34" s="321">
        <v>0.1</v>
      </c>
      <c r="L34" s="321">
        <v>0</v>
      </c>
      <c r="M34" s="321">
        <v>0</v>
      </c>
      <c r="N34" s="321">
        <v>0</v>
      </c>
      <c r="O34" s="328">
        <v>0</v>
      </c>
      <c r="P34" s="316">
        <f>SUM(D34:O34)</f>
        <v>1</v>
      </c>
      <c r="Q34" s="281"/>
    </row>
    <row r="35" spans="2:17" s="16" customFormat="1" ht="25.5" customHeight="1">
      <c r="B35" s="47" t="s">
        <v>417</v>
      </c>
      <c r="C35" s="312" t="s">
        <v>383</v>
      </c>
      <c r="D35" s="324"/>
      <c r="E35" s="325"/>
      <c r="F35" s="325"/>
      <c r="G35" s="325"/>
      <c r="H35" s="325"/>
      <c r="I35" s="325"/>
      <c r="J35" s="325"/>
      <c r="K35" s="325"/>
      <c r="L35" s="325"/>
      <c r="M35" s="325"/>
      <c r="N35" s="325"/>
      <c r="O35" s="326"/>
      <c r="P35" s="315"/>
      <c r="Q35" s="49" t="e">
        <f aca="true" t="shared" si="5" ref="Q35">ROUND(P35/$P$51,6)</f>
        <v>#DIV/0!</v>
      </c>
    </row>
    <row r="36" spans="2:17" s="165" customFormat="1" ht="28.8" thickBot="1">
      <c r="B36" s="282"/>
      <c r="C36" s="313"/>
      <c r="D36" s="327">
        <v>0</v>
      </c>
      <c r="E36" s="321">
        <v>0</v>
      </c>
      <c r="F36" s="321">
        <v>0</v>
      </c>
      <c r="G36" s="321">
        <v>0</v>
      </c>
      <c r="H36" s="321">
        <v>0.2</v>
      </c>
      <c r="I36" s="321">
        <v>0.2</v>
      </c>
      <c r="J36" s="321">
        <v>0.2</v>
      </c>
      <c r="K36" s="321">
        <v>0.2</v>
      </c>
      <c r="L36" s="321">
        <v>0.1</v>
      </c>
      <c r="M36" s="321">
        <v>0.1</v>
      </c>
      <c r="N36" s="321">
        <v>0</v>
      </c>
      <c r="O36" s="328">
        <v>0</v>
      </c>
      <c r="P36" s="316">
        <f>SUM(D36:O36)</f>
        <v>1</v>
      </c>
      <c r="Q36" s="281"/>
    </row>
    <row r="37" spans="2:17" s="16" customFormat="1" ht="29.25" customHeight="1">
      <c r="B37" s="47" t="s">
        <v>418</v>
      </c>
      <c r="C37" s="310" t="s">
        <v>384</v>
      </c>
      <c r="D37" s="324"/>
      <c r="E37" s="325"/>
      <c r="F37" s="325"/>
      <c r="G37" s="325"/>
      <c r="H37" s="325"/>
      <c r="I37" s="325"/>
      <c r="J37" s="325"/>
      <c r="K37" s="325"/>
      <c r="L37" s="325"/>
      <c r="M37" s="325"/>
      <c r="N37" s="325"/>
      <c r="O37" s="326"/>
      <c r="P37" s="315"/>
      <c r="Q37" s="49" t="e">
        <f aca="true" t="shared" si="6" ref="Q37">ROUND(P37/$P$51,6)</f>
        <v>#DIV/0!</v>
      </c>
    </row>
    <row r="38" spans="2:17" s="165" customFormat="1" ht="28.8" thickBot="1">
      <c r="B38" s="284"/>
      <c r="C38" s="280"/>
      <c r="D38" s="327">
        <v>0</v>
      </c>
      <c r="E38" s="321">
        <v>0</v>
      </c>
      <c r="F38" s="321">
        <v>0</v>
      </c>
      <c r="G38" s="321">
        <v>0</v>
      </c>
      <c r="H38" s="321">
        <v>0.2</v>
      </c>
      <c r="I38" s="321">
        <v>0.2</v>
      </c>
      <c r="J38" s="321">
        <v>0.2</v>
      </c>
      <c r="K38" s="321">
        <v>0.2</v>
      </c>
      <c r="L38" s="321">
        <v>0.1</v>
      </c>
      <c r="M38" s="321">
        <v>0.1</v>
      </c>
      <c r="N38" s="321">
        <v>0</v>
      </c>
      <c r="O38" s="328">
        <v>0</v>
      </c>
      <c r="P38" s="316">
        <f>SUM(D38:O38)</f>
        <v>1</v>
      </c>
      <c r="Q38" s="281"/>
    </row>
    <row r="39" spans="2:17" s="16" customFormat="1" ht="27.75" customHeight="1">
      <c r="B39" s="47" t="s">
        <v>419</v>
      </c>
      <c r="C39" s="310" t="s">
        <v>386</v>
      </c>
      <c r="D39" s="324"/>
      <c r="E39" s="325"/>
      <c r="F39" s="325"/>
      <c r="G39" s="325"/>
      <c r="H39" s="325"/>
      <c r="I39" s="325"/>
      <c r="J39" s="325"/>
      <c r="K39" s="325"/>
      <c r="L39" s="325"/>
      <c r="M39" s="325"/>
      <c r="N39" s="325"/>
      <c r="O39" s="326"/>
      <c r="P39" s="315"/>
      <c r="Q39" s="49" t="e">
        <f aca="true" t="shared" si="7" ref="Q39">ROUND(P39/$P$51,6)</f>
        <v>#DIV/0!</v>
      </c>
    </row>
    <row r="40" spans="2:17" s="165" customFormat="1" ht="28.8" thickBot="1">
      <c r="B40" s="284"/>
      <c r="C40" s="280"/>
      <c r="D40" s="327">
        <v>0</v>
      </c>
      <c r="E40" s="321">
        <v>0</v>
      </c>
      <c r="F40" s="321">
        <v>0</v>
      </c>
      <c r="G40" s="321">
        <v>0</v>
      </c>
      <c r="H40" s="321">
        <v>0.2</v>
      </c>
      <c r="I40" s="321">
        <v>0.2</v>
      </c>
      <c r="J40" s="321">
        <v>0.2</v>
      </c>
      <c r="K40" s="321">
        <v>0.2</v>
      </c>
      <c r="L40" s="321">
        <v>0.1</v>
      </c>
      <c r="M40" s="321">
        <v>0.1</v>
      </c>
      <c r="N40" s="321">
        <v>0</v>
      </c>
      <c r="O40" s="328">
        <v>0</v>
      </c>
      <c r="P40" s="316">
        <f>SUM(D40:O40)</f>
        <v>1</v>
      </c>
      <c r="Q40" s="281"/>
    </row>
    <row r="41" spans="2:17" s="16" customFormat="1" ht="33.75" customHeight="1">
      <c r="B41" s="47" t="s">
        <v>420</v>
      </c>
      <c r="C41" s="310" t="s">
        <v>387</v>
      </c>
      <c r="D41" s="324"/>
      <c r="E41" s="325"/>
      <c r="F41" s="325"/>
      <c r="G41" s="325"/>
      <c r="H41" s="325"/>
      <c r="I41" s="325"/>
      <c r="J41" s="325"/>
      <c r="K41" s="325"/>
      <c r="L41" s="325"/>
      <c r="M41" s="325"/>
      <c r="N41" s="325"/>
      <c r="O41" s="326"/>
      <c r="P41" s="315"/>
      <c r="Q41" s="49" t="e">
        <f aca="true" t="shared" si="8" ref="Q41">ROUND(P41/$P$51,6)</f>
        <v>#DIV/0!</v>
      </c>
    </row>
    <row r="42" spans="2:17" s="165" customFormat="1" ht="28.8" thickBot="1">
      <c r="B42" s="284"/>
      <c r="C42" s="280"/>
      <c r="D42" s="327">
        <v>0</v>
      </c>
      <c r="E42" s="321">
        <v>0</v>
      </c>
      <c r="F42" s="321">
        <v>0</v>
      </c>
      <c r="G42" s="321">
        <v>0</v>
      </c>
      <c r="H42" s="321">
        <v>0.2</v>
      </c>
      <c r="I42" s="321">
        <v>0.3</v>
      </c>
      <c r="J42" s="321">
        <v>0.3</v>
      </c>
      <c r="K42" s="321">
        <v>0.1</v>
      </c>
      <c r="L42" s="321">
        <v>0.05</v>
      </c>
      <c r="M42" s="321">
        <v>0.05</v>
      </c>
      <c r="N42" s="321">
        <v>0</v>
      </c>
      <c r="O42" s="328">
        <v>0</v>
      </c>
      <c r="P42" s="316">
        <f>SUM(D42:O42)</f>
        <v>1</v>
      </c>
      <c r="Q42" s="281"/>
    </row>
    <row r="43" spans="2:17" s="16" customFormat="1" ht="33" customHeight="1">
      <c r="B43" s="47" t="s">
        <v>421</v>
      </c>
      <c r="C43" s="312" t="s">
        <v>385</v>
      </c>
      <c r="D43" s="324"/>
      <c r="E43" s="325"/>
      <c r="F43" s="325"/>
      <c r="G43" s="325"/>
      <c r="H43" s="325"/>
      <c r="I43" s="325"/>
      <c r="J43" s="325"/>
      <c r="K43" s="325"/>
      <c r="L43" s="325"/>
      <c r="M43" s="325"/>
      <c r="N43" s="325"/>
      <c r="O43" s="326"/>
      <c r="P43" s="315"/>
      <c r="Q43" s="49" t="e">
        <f aca="true" t="shared" si="9" ref="Q43">ROUND(P43/$P$51,6)</f>
        <v>#DIV/0!</v>
      </c>
    </row>
    <row r="44" spans="2:17" s="165" customFormat="1" ht="28.8" thickBot="1">
      <c r="B44" s="284"/>
      <c r="C44" s="280"/>
      <c r="D44" s="327">
        <v>0</v>
      </c>
      <c r="E44" s="321">
        <v>0</v>
      </c>
      <c r="F44" s="321">
        <v>0</v>
      </c>
      <c r="G44" s="321">
        <v>0</v>
      </c>
      <c r="H44" s="321">
        <v>0.2</v>
      </c>
      <c r="I44" s="321">
        <v>0.2</v>
      </c>
      <c r="J44" s="321">
        <v>0.2</v>
      </c>
      <c r="K44" s="321">
        <v>0.2</v>
      </c>
      <c r="L44" s="321">
        <v>0.1</v>
      </c>
      <c r="M44" s="321">
        <v>0.1</v>
      </c>
      <c r="N44" s="321">
        <v>0</v>
      </c>
      <c r="O44" s="328">
        <v>0</v>
      </c>
      <c r="P44" s="316">
        <f>SUM(D44:O44)</f>
        <v>1</v>
      </c>
      <c r="Q44" s="281"/>
    </row>
    <row r="45" spans="2:17" s="16" customFormat="1" ht="29.25" customHeight="1">
      <c r="B45" s="47" t="s">
        <v>422</v>
      </c>
      <c r="C45" s="310" t="s">
        <v>388</v>
      </c>
      <c r="D45" s="324"/>
      <c r="E45" s="325"/>
      <c r="F45" s="325"/>
      <c r="G45" s="325"/>
      <c r="H45" s="325"/>
      <c r="I45" s="325"/>
      <c r="J45" s="325"/>
      <c r="K45" s="325"/>
      <c r="L45" s="325"/>
      <c r="M45" s="325"/>
      <c r="N45" s="325"/>
      <c r="O45" s="326"/>
      <c r="P45" s="315"/>
      <c r="Q45" s="49" t="e">
        <f aca="true" t="shared" si="10" ref="Q45">ROUND(P45/$P$51,6)</f>
        <v>#DIV/0!</v>
      </c>
    </row>
    <row r="46" spans="2:17" s="165" customFormat="1" ht="28.8" thickBot="1">
      <c r="B46" s="284"/>
      <c r="C46" s="280"/>
      <c r="D46" s="327">
        <v>0</v>
      </c>
      <c r="E46" s="321">
        <v>0</v>
      </c>
      <c r="F46" s="321">
        <v>0</v>
      </c>
      <c r="G46" s="321">
        <v>0</v>
      </c>
      <c r="H46" s="321">
        <v>0.2</v>
      </c>
      <c r="I46" s="321">
        <v>0.2</v>
      </c>
      <c r="J46" s="321">
        <v>0.2</v>
      </c>
      <c r="K46" s="321">
        <v>0.2</v>
      </c>
      <c r="L46" s="321">
        <v>0.1</v>
      </c>
      <c r="M46" s="321">
        <v>0.1</v>
      </c>
      <c r="N46" s="321">
        <v>0</v>
      </c>
      <c r="O46" s="328">
        <v>0</v>
      </c>
      <c r="P46" s="316">
        <f>SUM(D46:O46)</f>
        <v>1</v>
      </c>
      <c r="Q46" s="281"/>
    </row>
    <row r="47" spans="2:17" s="16" customFormat="1" ht="33" customHeight="1">
      <c r="B47" s="47" t="s">
        <v>423</v>
      </c>
      <c r="C47" s="312" t="s">
        <v>374</v>
      </c>
      <c r="D47" s="324"/>
      <c r="E47" s="325"/>
      <c r="F47" s="325"/>
      <c r="G47" s="325"/>
      <c r="H47" s="325"/>
      <c r="I47" s="325"/>
      <c r="J47" s="325"/>
      <c r="K47" s="325"/>
      <c r="L47" s="325"/>
      <c r="M47" s="325"/>
      <c r="N47" s="325"/>
      <c r="O47" s="326"/>
      <c r="P47" s="315"/>
      <c r="Q47" s="49" t="e">
        <f aca="true" t="shared" si="11" ref="Q47">ROUND(P47/$P$51,6)</f>
        <v>#DIV/0!</v>
      </c>
    </row>
    <row r="48" spans="2:17" s="165" customFormat="1" ht="28.8" thickBot="1">
      <c r="B48" s="284"/>
      <c r="C48" s="280"/>
      <c r="D48" s="327">
        <v>0.0833</v>
      </c>
      <c r="E48" s="321">
        <v>0.0833</v>
      </c>
      <c r="F48" s="321">
        <v>0.0833</v>
      </c>
      <c r="G48" s="321">
        <v>0.0833</v>
      </c>
      <c r="H48" s="321">
        <v>0.0833</v>
      </c>
      <c r="I48" s="321">
        <v>0.0833</v>
      </c>
      <c r="J48" s="321">
        <v>0.0833</v>
      </c>
      <c r="K48" s="321">
        <v>0.0833</v>
      </c>
      <c r="L48" s="321">
        <v>0.0833</v>
      </c>
      <c r="M48" s="321">
        <v>0.0833</v>
      </c>
      <c r="N48" s="321">
        <v>0.0833</v>
      </c>
      <c r="O48" s="328">
        <v>0.0837</v>
      </c>
      <c r="P48" s="316">
        <f>SUM(D48:O48)</f>
        <v>1</v>
      </c>
      <c r="Q48" s="281"/>
    </row>
    <row r="49" spans="2:17" s="16" customFormat="1" ht="33" customHeight="1">
      <c r="B49" s="47" t="s">
        <v>424</v>
      </c>
      <c r="C49" s="312" t="s">
        <v>362</v>
      </c>
      <c r="D49" s="324"/>
      <c r="E49" s="325"/>
      <c r="F49" s="325"/>
      <c r="G49" s="325"/>
      <c r="H49" s="325"/>
      <c r="I49" s="325"/>
      <c r="J49" s="325"/>
      <c r="K49" s="325"/>
      <c r="L49" s="325"/>
      <c r="M49" s="325"/>
      <c r="N49" s="325"/>
      <c r="O49" s="326"/>
      <c r="P49" s="315"/>
      <c r="Q49" s="49" t="e">
        <f aca="true" t="shared" si="12" ref="Q49">ROUND(P49/$P$51,6)</f>
        <v>#DIV/0!</v>
      </c>
    </row>
    <row r="50" spans="2:17" s="165" customFormat="1" ht="26.25" customHeight="1">
      <c r="B50" s="284"/>
      <c r="C50" s="280"/>
      <c r="D50" s="327">
        <v>0.0833</v>
      </c>
      <c r="E50" s="321">
        <v>0.0833</v>
      </c>
      <c r="F50" s="321">
        <v>0.0833</v>
      </c>
      <c r="G50" s="321">
        <v>0.0833</v>
      </c>
      <c r="H50" s="321">
        <v>0.0833</v>
      </c>
      <c r="I50" s="321">
        <v>0.0833</v>
      </c>
      <c r="J50" s="321">
        <v>0.0833</v>
      </c>
      <c r="K50" s="321">
        <v>0.0833</v>
      </c>
      <c r="L50" s="321">
        <v>0.0833</v>
      </c>
      <c r="M50" s="321">
        <v>0.0833</v>
      </c>
      <c r="N50" s="321">
        <v>0.0833</v>
      </c>
      <c r="O50" s="328">
        <v>0.0837</v>
      </c>
      <c r="P50" s="316">
        <f>SUM(D50:O50)</f>
        <v>1</v>
      </c>
      <c r="Q50" s="281"/>
    </row>
    <row r="51" spans="2:17" ht="26.25" customHeight="1">
      <c r="B51" s="2"/>
      <c r="C51" s="314" t="s">
        <v>340</v>
      </c>
      <c r="D51" s="329">
        <f>D47+D45+D43+D41+D39+D37+D35+D33+D31+D29+D25+D23+D21+D19+D17+D15+D13+D27+D49</f>
        <v>0</v>
      </c>
      <c r="E51" s="329">
        <f aca="true" t="shared" si="13" ref="E51:O51">E47+E45+E43+E41+E39+E37+E35+E33+E31+E29+E25+E23+E21+E19+E17+E15+E13+E27+E49</f>
        <v>0</v>
      </c>
      <c r="F51" s="329">
        <f t="shared" si="13"/>
        <v>0</v>
      </c>
      <c r="G51" s="329">
        <f t="shared" si="13"/>
        <v>0</v>
      </c>
      <c r="H51" s="329">
        <f t="shared" si="13"/>
        <v>0</v>
      </c>
      <c r="I51" s="329">
        <f t="shared" si="13"/>
        <v>0</v>
      </c>
      <c r="J51" s="329">
        <f t="shared" si="13"/>
        <v>0</v>
      </c>
      <c r="K51" s="329">
        <f t="shared" si="13"/>
        <v>0</v>
      </c>
      <c r="L51" s="329">
        <f t="shared" si="13"/>
        <v>0</v>
      </c>
      <c r="M51" s="329">
        <f t="shared" si="13"/>
        <v>0</v>
      </c>
      <c r="N51" s="329">
        <f t="shared" si="13"/>
        <v>0</v>
      </c>
      <c r="O51" s="329">
        <f t="shared" si="13"/>
        <v>0</v>
      </c>
      <c r="P51" s="317">
        <f>SUM(P13,P47,P45,P43,P41,P39,P37,P35,P33,P31,P29,P27,P25,P23,P21,P19,P17,P15)</f>
        <v>0</v>
      </c>
      <c r="Q51" s="285" t="e">
        <f>SUM(Q13:Q49)</f>
        <v>#DIV/0!</v>
      </c>
    </row>
    <row r="52" spans="2:17" ht="27.6">
      <c r="B52" s="2"/>
      <c r="C52" s="314" t="s">
        <v>369</v>
      </c>
      <c r="D52" s="330">
        <v>0.0943</v>
      </c>
      <c r="E52" s="322">
        <v>0.0967</v>
      </c>
      <c r="F52" s="322">
        <v>0.1046</v>
      </c>
      <c r="G52" s="322">
        <v>0.1026</v>
      </c>
      <c r="H52" s="322">
        <v>0.1371</v>
      </c>
      <c r="I52" s="322">
        <v>0.1344</v>
      </c>
      <c r="J52" s="322">
        <v>0.1202</v>
      </c>
      <c r="K52" s="322">
        <v>0.0807</v>
      </c>
      <c r="L52" s="322">
        <v>0.0531</v>
      </c>
      <c r="M52" s="322">
        <v>0.0516</v>
      </c>
      <c r="N52" s="322">
        <v>0.0128</v>
      </c>
      <c r="O52" s="17">
        <v>0.0119</v>
      </c>
      <c r="P52" s="318"/>
      <c r="Q52" s="17"/>
    </row>
    <row r="53" spans="2:17" ht="27.6">
      <c r="B53" s="2"/>
      <c r="C53" s="314" t="s">
        <v>370</v>
      </c>
      <c r="D53" s="331">
        <f>D51</f>
        <v>0</v>
      </c>
      <c r="E53" s="18">
        <f>E51+D53</f>
        <v>0</v>
      </c>
      <c r="F53" s="18">
        <f aca="true" t="shared" si="14" ref="F53:J53">F51+E53</f>
        <v>0</v>
      </c>
      <c r="G53" s="18">
        <f t="shared" si="14"/>
        <v>0</v>
      </c>
      <c r="H53" s="18">
        <f t="shared" si="14"/>
        <v>0</v>
      </c>
      <c r="I53" s="18">
        <f t="shared" si="14"/>
        <v>0</v>
      </c>
      <c r="J53" s="18">
        <f t="shared" si="14"/>
        <v>0</v>
      </c>
      <c r="K53" s="18">
        <f>(K51+J53)</f>
        <v>0</v>
      </c>
      <c r="L53" s="18">
        <f>L51+K53</f>
        <v>0</v>
      </c>
      <c r="M53" s="18">
        <f>L53+M51</f>
        <v>0</v>
      </c>
      <c r="N53" s="18">
        <f>M53+N51</f>
        <v>0</v>
      </c>
      <c r="O53" s="19">
        <f>P51</f>
        <v>0</v>
      </c>
      <c r="P53" s="319"/>
      <c r="Q53" s="19"/>
    </row>
    <row r="54" spans="2:17" ht="28.2" thickBot="1">
      <c r="B54" s="3"/>
      <c r="C54" s="323" t="s">
        <v>371</v>
      </c>
      <c r="D54" s="332">
        <f>D52</f>
        <v>0.0943</v>
      </c>
      <c r="E54" s="59">
        <f>E52+D54</f>
        <v>0.191</v>
      </c>
      <c r="F54" s="59">
        <f>F52+E54</f>
        <v>0.2956</v>
      </c>
      <c r="G54" s="59">
        <f>G52+F54</f>
        <v>0.3982</v>
      </c>
      <c r="H54" s="59">
        <f aca="true" t="shared" si="15" ref="H54:K54">H52+G54</f>
        <v>0.5353</v>
      </c>
      <c r="I54" s="59">
        <f t="shared" si="15"/>
        <v>0.6697</v>
      </c>
      <c r="J54" s="59">
        <f t="shared" si="15"/>
        <v>0.7898999999999999</v>
      </c>
      <c r="K54" s="59">
        <f t="shared" si="15"/>
        <v>0.8705999999999999</v>
      </c>
      <c r="L54" s="59">
        <f aca="true" t="shared" si="16" ref="L54">L52+K54</f>
        <v>0.9237</v>
      </c>
      <c r="M54" s="59">
        <f>L54+M52</f>
        <v>0.9753</v>
      </c>
      <c r="N54" s="59">
        <f>M54+N52</f>
        <v>0.9881</v>
      </c>
      <c r="O54" s="20">
        <f>N54+O52</f>
        <v>1</v>
      </c>
      <c r="P54" s="353"/>
      <c r="Q54" s="20"/>
    </row>
    <row r="55" spans="2:17" ht="28.2">
      <c r="B55" s="72"/>
      <c r="C55" s="363" t="s">
        <v>1214</v>
      </c>
      <c r="D55" s="331"/>
      <c r="E55" s="331"/>
      <c r="F55" s="331"/>
      <c r="G55" s="331"/>
      <c r="H55" s="331"/>
      <c r="I55" s="331"/>
      <c r="J55" s="331"/>
      <c r="K55" s="331"/>
      <c r="L55" s="331"/>
      <c r="M55" s="331"/>
      <c r="N55" s="331"/>
      <c r="O55" s="331"/>
      <c r="P55" s="365">
        <f>SUM(D55:O55)</f>
        <v>0</v>
      </c>
      <c r="Q55" s="364"/>
    </row>
    <row r="56" spans="2:17" ht="28.2">
      <c r="B56" s="72"/>
      <c r="C56" s="363"/>
      <c r="D56" s="331"/>
      <c r="E56" s="331"/>
      <c r="F56" s="331"/>
      <c r="G56" s="331"/>
      <c r="H56" s="331"/>
      <c r="I56" s="331"/>
      <c r="J56" s="331"/>
      <c r="K56" s="331"/>
      <c r="L56" s="331"/>
      <c r="M56" s="331"/>
      <c r="N56" s="331"/>
      <c r="O56" s="331"/>
      <c r="P56" s="365">
        <f>P51+P55</f>
        <v>0</v>
      </c>
      <c r="Q56" s="366" t="s">
        <v>340</v>
      </c>
    </row>
    <row r="57" spans="3:17" ht="15">
      <c r="C57" s="12"/>
      <c r="P57" s="354"/>
      <c r="Q57" s="1"/>
    </row>
  </sheetData>
  <mergeCells count="12">
    <mergeCell ref="B2:Q2"/>
    <mergeCell ref="B3:Q3"/>
    <mergeCell ref="D11:M11"/>
    <mergeCell ref="B11:B12"/>
    <mergeCell ref="C11:C12"/>
    <mergeCell ref="P11:P12"/>
    <mergeCell ref="Q11:Q12"/>
    <mergeCell ref="F6:G6"/>
    <mergeCell ref="D6:E6"/>
    <mergeCell ref="C4:O4"/>
    <mergeCell ref="C5:O5"/>
    <mergeCell ref="C7:P7"/>
  </mergeCells>
  <conditionalFormatting sqref="C38 C40 C42 C44 C46">
    <cfRule type="cellIs" priority="141" dxfId="0" operator="equal">
      <formula>"-"</formula>
    </cfRule>
  </conditionalFormatting>
  <conditionalFormatting sqref="B38 B40 B42 B44 B46">
    <cfRule type="cellIs" priority="138" dxfId="0" operator="equal">
      <formula>"-"</formula>
    </cfRule>
  </conditionalFormatting>
  <conditionalFormatting sqref="D14:O14">
    <cfRule type="cellIs" priority="59" dxfId="0" operator="equal">
      <formula>"-"</formula>
    </cfRule>
  </conditionalFormatting>
  <conditionalFormatting sqref="D16:M16">
    <cfRule type="cellIs" priority="60" dxfId="0" operator="equal">
      <formula>"-"</formula>
    </cfRule>
  </conditionalFormatting>
  <conditionalFormatting sqref="C48">
    <cfRule type="cellIs" priority="49" dxfId="0" operator="equal">
      <formula>"-"</formula>
    </cfRule>
  </conditionalFormatting>
  <conditionalFormatting sqref="B48">
    <cfRule type="cellIs" priority="48" dxfId="0" operator="equal">
      <formula>"-"</formula>
    </cfRule>
  </conditionalFormatting>
  <conditionalFormatting sqref="D22:M22">
    <cfRule type="cellIs" priority="41" dxfId="0" operator="equal">
      <formula>"-"</formula>
    </cfRule>
  </conditionalFormatting>
  <conditionalFormatting sqref="C50">
    <cfRule type="cellIs" priority="46" dxfId="0" operator="equal">
      <formula>"-"</formula>
    </cfRule>
  </conditionalFormatting>
  <conditionalFormatting sqref="B50">
    <cfRule type="cellIs" priority="45" dxfId="0" operator="equal">
      <formula>"-"</formula>
    </cfRule>
  </conditionalFormatting>
  <conditionalFormatting sqref="D26:M26">
    <cfRule type="cellIs" priority="38" dxfId="0" operator="equal">
      <formula>"-"</formula>
    </cfRule>
  </conditionalFormatting>
  <conditionalFormatting sqref="D18:M18">
    <cfRule type="cellIs" priority="43" dxfId="0" operator="equal">
      <formula>"-"</formula>
    </cfRule>
  </conditionalFormatting>
  <conditionalFormatting sqref="D28:M28">
    <cfRule type="cellIs" priority="37" dxfId="0" operator="equal">
      <formula>"-"</formula>
    </cfRule>
  </conditionalFormatting>
  <conditionalFormatting sqref="D24:M24">
    <cfRule type="cellIs" priority="40" dxfId="0" operator="equal">
      <formula>"-"</formula>
    </cfRule>
  </conditionalFormatting>
  <conditionalFormatting sqref="D30:M30">
    <cfRule type="cellIs" priority="36" dxfId="0" operator="equal">
      <formula>"-"</formula>
    </cfRule>
  </conditionalFormatting>
  <conditionalFormatting sqref="D32:M32">
    <cfRule type="cellIs" priority="35" dxfId="0" operator="equal">
      <formula>"-"</formula>
    </cfRule>
  </conditionalFormatting>
  <conditionalFormatting sqref="D34:M34">
    <cfRule type="cellIs" priority="34" dxfId="0" operator="equal">
      <formula>"-"</formula>
    </cfRule>
  </conditionalFormatting>
  <conditionalFormatting sqref="D36:M36">
    <cfRule type="cellIs" priority="33" dxfId="0" operator="equal">
      <formula>"-"</formula>
    </cfRule>
  </conditionalFormatting>
  <conditionalFormatting sqref="D42:M42">
    <cfRule type="cellIs" priority="30" dxfId="0" operator="equal">
      <formula>"-"</formula>
    </cfRule>
  </conditionalFormatting>
  <conditionalFormatting sqref="D48:M48">
    <cfRule type="cellIs" priority="27" dxfId="0" operator="equal">
      <formula>"-"</formula>
    </cfRule>
  </conditionalFormatting>
  <conditionalFormatting sqref="D20:M20">
    <cfRule type="cellIs" priority="25" dxfId="0" operator="equal">
      <formula>"-"</formula>
    </cfRule>
  </conditionalFormatting>
  <conditionalFormatting sqref="D38:M38">
    <cfRule type="cellIs" priority="24" dxfId="0" operator="equal">
      <formula>"-"</formula>
    </cfRule>
  </conditionalFormatting>
  <conditionalFormatting sqref="D40:M40">
    <cfRule type="cellIs" priority="23" dxfId="0" operator="equal">
      <formula>"-"</formula>
    </cfRule>
  </conditionalFormatting>
  <conditionalFormatting sqref="D44:M44">
    <cfRule type="cellIs" priority="22" dxfId="0" operator="equal">
      <formula>"-"</formula>
    </cfRule>
  </conditionalFormatting>
  <conditionalFormatting sqref="D46:M46">
    <cfRule type="cellIs" priority="21" dxfId="0" operator="equal">
      <formula>"-"</formula>
    </cfRule>
  </conditionalFormatting>
  <conditionalFormatting sqref="N16:O16">
    <cfRule type="cellIs" priority="20" dxfId="0" operator="equal">
      <formula>"-"</formula>
    </cfRule>
  </conditionalFormatting>
  <conditionalFormatting sqref="N18:O18">
    <cfRule type="cellIs" priority="19" dxfId="0" operator="equal">
      <formula>"-"</formula>
    </cfRule>
  </conditionalFormatting>
  <conditionalFormatting sqref="N20:O20">
    <cfRule type="cellIs" priority="18" dxfId="0" operator="equal">
      <formula>"-"</formula>
    </cfRule>
  </conditionalFormatting>
  <conditionalFormatting sqref="N22:O22">
    <cfRule type="cellIs" priority="17" dxfId="0" operator="equal">
      <formula>"-"</formula>
    </cfRule>
  </conditionalFormatting>
  <conditionalFormatting sqref="N24:O24">
    <cfRule type="cellIs" priority="16" dxfId="0" operator="equal">
      <formula>"-"</formula>
    </cfRule>
  </conditionalFormatting>
  <conditionalFormatting sqref="N26:O26">
    <cfRule type="cellIs" priority="15" dxfId="0" operator="equal">
      <formula>"-"</formula>
    </cfRule>
  </conditionalFormatting>
  <conditionalFormatting sqref="N28:O28">
    <cfRule type="cellIs" priority="14" dxfId="0" operator="equal">
      <formula>"-"</formula>
    </cfRule>
  </conditionalFormatting>
  <conditionalFormatting sqref="N30:O30">
    <cfRule type="cellIs" priority="13" dxfId="0" operator="equal">
      <formula>"-"</formula>
    </cfRule>
  </conditionalFormatting>
  <conditionalFormatting sqref="N32:O32">
    <cfRule type="cellIs" priority="12" dxfId="0" operator="equal">
      <formula>"-"</formula>
    </cfRule>
  </conditionalFormatting>
  <conditionalFormatting sqref="N34:O34">
    <cfRule type="cellIs" priority="11" dxfId="0" operator="equal">
      <formula>"-"</formula>
    </cfRule>
  </conditionalFormatting>
  <conditionalFormatting sqref="N36:O36">
    <cfRule type="cellIs" priority="10" dxfId="0" operator="equal">
      <formula>"-"</formula>
    </cfRule>
  </conditionalFormatting>
  <conditionalFormatting sqref="N38:O38">
    <cfRule type="cellIs" priority="9" dxfId="0" operator="equal">
      <formula>"-"</formula>
    </cfRule>
  </conditionalFormatting>
  <conditionalFormatting sqref="N40:O40">
    <cfRule type="cellIs" priority="8" dxfId="0" operator="equal">
      <formula>"-"</formula>
    </cfRule>
  </conditionalFormatting>
  <conditionalFormatting sqref="N42:O42">
    <cfRule type="cellIs" priority="7" dxfId="0" operator="equal">
      <formula>"-"</formula>
    </cfRule>
  </conditionalFormatting>
  <conditionalFormatting sqref="N44:O44">
    <cfRule type="cellIs" priority="6" dxfId="0" operator="equal">
      <formula>"-"</formula>
    </cfRule>
  </conditionalFormatting>
  <conditionalFormatting sqref="N46:O46">
    <cfRule type="cellIs" priority="5" dxfId="0" operator="equal">
      <formula>"-"</formula>
    </cfRule>
  </conditionalFormatting>
  <conditionalFormatting sqref="N48:O48">
    <cfRule type="cellIs" priority="4" dxfId="0" operator="equal">
      <formula>"-"</formula>
    </cfRule>
  </conditionalFormatting>
  <conditionalFormatting sqref="D50:M50">
    <cfRule type="cellIs" priority="2" dxfId="0" operator="equal">
      <formula>"-"</formula>
    </cfRule>
  </conditionalFormatting>
  <conditionalFormatting sqref="N50:O50">
    <cfRule type="cellIs" priority="1" dxfId="0" operator="equal">
      <formula>"-"</formula>
    </cfRule>
  </conditionalFormatting>
  <printOptions horizontalCentered="1" verticalCentered="1"/>
  <pageMargins left="0.1968503937007874" right="0.15748031496062992" top="0.15748031496062992" bottom="0.2362204724409449" header="0.15748031496062992" footer="0.11811023622047245"/>
  <pageSetup horizontalDpi="300" verticalDpi="300" orientation="landscape" paperSize="9" scale="26" r:id="rId2"/>
  <headerFooter>
    <oddHeader>&amp;R&amp;"Calibri,Regular"&amp;K000000&amp;P</oddHeader>
    <oddFooter>&amp;L&amp;A&amp;C&amp;F&amp;R&amp;P de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Q580"/>
  <sheetViews>
    <sheetView view="pageBreakPreview" zoomScaleSheetLayoutView="100" workbookViewId="0" topLeftCell="A1">
      <selection activeCell="I33" sqref="I33"/>
    </sheetView>
  </sheetViews>
  <sheetFormatPr defaultColWidth="9.140625" defaultRowHeight="15"/>
  <cols>
    <col min="2" max="2" width="16.421875" style="0" customWidth="1"/>
    <col min="3" max="3" width="63.00390625" style="0" customWidth="1"/>
    <col min="4" max="4" width="9.140625" style="0" customWidth="1"/>
    <col min="5" max="5" width="14.28125" style="67" bestFit="1" customWidth="1"/>
    <col min="6" max="6" width="16.421875" style="0" bestFit="1" customWidth="1"/>
    <col min="7" max="7" width="19.57421875" style="0" customWidth="1"/>
    <col min="8" max="8" width="10.28125" style="0" customWidth="1"/>
    <col min="9" max="9" width="19.7109375" style="0" bestFit="1" customWidth="1"/>
    <col min="10" max="10" width="10.28125" style="0" bestFit="1" customWidth="1"/>
    <col min="11" max="11" width="14.28125" style="0" bestFit="1" customWidth="1"/>
  </cols>
  <sheetData>
    <row r="1" spans="1:147" s="10" customFormat="1" ht="28.5" customHeight="1">
      <c r="A1" s="404" t="e">
        <f>#REF!</f>
        <v>#REF!</v>
      </c>
      <c r="B1" s="405"/>
      <c r="C1" s="405"/>
      <c r="D1" s="405"/>
      <c r="E1" s="405"/>
      <c r="F1" s="405"/>
      <c r="G1" s="405"/>
      <c r="H1" s="405"/>
      <c r="I1" s="405"/>
      <c r="J1" s="405"/>
      <c r="K1" s="406"/>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row>
    <row r="2" spans="1:147" s="10" customFormat="1" ht="23.25" customHeight="1" thickBot="1">
      <c r="A2" s="436" t="s">
        <v>465</v>
      </c>
      <c r="B2" s="437"/>
      <c r="C2" s="437"/>
      <c r="D2" s="437"/>
      <c r="E2" s="437"/>
      <c r="F2" s="437"/>
      <c r="G2" s="437"/>
      <c r="H2" s="437"/>
      <c r="I2" s="437"/>
      <c r="J2" s="437"/>
      <c r="K2" s="438"/>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row>
    <row r="3" spans="1:11" s="1" customFormat="1" ht="20.1" customHeight="1">
      <c r="A3" s="211"/>
      <c r="B3" s="212" t="e">
        <f>#REF!</f>
        <v>#REF!</v>
      </c>
      <c r="C3" s="211"/>
      <c r="D3" s="213"/>
      <c r="E3" s="214"/>
      <c r="F3" s="215"/>
      <c r="G3" s="215"/>
      <c r="H3" s="216"/>
      <c r="I3" s="217"/>
      <c r="J3" s="218"/>
      <c r="K3" s="219"/>
    </row>
    <row r="4" spans="1:17" s="4" customFormat="1" ht="20.1" customHeight="1">
      <c r="A4" s="220"/>
      <c r="B4" s="169" t="s">
        <v>389</v>
      </c>
      <c r="C4" s="221" t="e">
        <f>#REF!</f>
        <v>#REF!</v>
      </c>
      <c r="D4" s="168"/>
      <c r="E4" s="222"/>
      <c r="F4" s="223"/>
      <c r="G4" s="224"/>
      <c r="H4" s="225"/>
      <c r="I4" s="223"/>
      <c r="J4" s="226"/>
      <c r="K4" s="227"/>
      <c r="L4" s="1"/>
      <c r="M4" s="1"/>
      <c r="N4" s="1"/>
      <c r="O4" s="1"/>
      <c r="P4" s="1"/>
      <c r="Q4" s="1"/>
    </row>
    <row r="5" spans="1:17" s="9" customFormat="1" ht="20.1" customHeight="1">
      <c r="A5" s="198"/>
      <c r="B5" s="169" t="s">
        <v>0</v>
      </c>
      <c r="C5" s="435" t="e">
        <f>#REF!</f>
        <v>#REF!</v>
      </c>
      <c r="D5" s="435"/>
      <c r="E5" s="435"/>
      <c r="F5" s="435"/>
      <c r="G5" s="224"/>
      <c r="H5" s="225"/>
      <c r="I5" s="228"/>
      <c r="J5" s="229"/>
      <c r="K5" s="227"/>
      <c r="L5" s="1"/>
      <c r="M5" s="1"/>
      <c r="N5" s="1"/>
      <c r="O5" s="1"/>
      <c r="P5" s="1"/>
      <c r="Q5" s="1"/>
    </row>
    <row r="6" spans="1:17" s="9" customFormat="1" ht="20.1" customHeight="1">
      <c r="A6" s="198"/>
      <c r="B6" s="169" t="s">
        <v>1</v>
      </c>
      <c r="C6" s="221" t="e">
        <f>#REF!</f>
        <v>#REF!</v>
      </c>
      <c r="D6" s="77"/>
      <c r="E6" s="230"/>
      <c r="F6" s="231"/>
      <c r="G6" s="228"/>
      <c r="H6" s="232" t="s">
        <v>336</v>
      </c>
      <c r="I6" s="233" t="e">
        <f>#REF!</f>
        <v>#REF!</v>
      </c>
      <c r="J6" s="77"/>
      <c r="K6" s="227"/>
      <c r="L6" s="1"/>
      <c r="M6" s="1"/>
      <c r="N6" s="1"/>
      <c r="O6" s="1"/>
      <c r="P6" s="1"/>
      <c r="Q6" s="1"/>
    </row>
    <row r="7" spans="1:17" s="9" customFormat="1" ht="20.1" customHeight="1">
      <c r="A7" s="198"/>
      <c r="B7" s="169" t="s">
        <v>2</v>
      </c>
      <c r="C7" s="435" t="e">
        <f>#REF!</f>
        <v>#REF!</v>
      </c>
      <c r="D7" s="435"/>
      <c r="E7" s="435"/>
      <c r="F7" s="231"/>
      <c r="G7" s="228"/>
      <c r="H7" s="232" t="s">
        <v>337</v>
      </c>
      <c r="I7" s="233" t="e">
        <f>#REF!</f>
        <v>#REF!</v>
      </c>
      <c r="J7" s="77"/>
      <c r="K7" s="227"/>
      <c r="L7" s="1"/>
      <c r="M7" s="1"/>
      <c r="N7" s="1"/>
      <c r="O7" s="1"/>
      <c r="P7" s="1"/>
      <c r="Q7" s="1"/>
    </row>
    <row r="8" spans="1:17" s="9" customFormat="1" ht="20.1" customHeight="1">
      <c r="A8" s="198"/>
      <c r="B8" s="234" t="s">
        <v>777</v>
      </c>
      <c r="C8" s="235" t="e">
        <f>#REF!</f>
        <v>#REF!</v>
      </c>
      <c r="D8" s="167"/>
      <c r="E8" s="230"/>
      <c r="F8" s="231"/>
      <c r="G8" s="228"/>
      <c r="H8" s="236" t="s">
        <v>338</v>
      </c>
      <c r="I8" s="237" t="e">
        <f>#REF!</f>
        <v>#REF!</v>
      </c>
      <c r="J8" s="221" t="s">
        <v>339</v>
      </c>
      <c r="K8" s="227"/>
      <c r="L8" s="1"/>
      <c r="M8" s="1"/>
      <c r="N8" s="1"/>
      <c r="O8" s="1"/>
      <c r="P8" s="1"/>
      <c r="Q8" s="1"/>
    </row>
    <row r="9" spans="1:11" s="22" customFormat="1" ht="23.25">
      <c r="A9" s="201"/>
      <c r="B9" s="441" t="s">
        <v>467</v>
      </c>
      <c r="C9" s="442"/>
      <c r="D9" s="442"/>
      <c r="E9" s="442"/>
      <c r="F9" s="442"/>
      <c r="G9" s="442"/>
      <c r="H9" s="442"/>
      <c r="I9" s="442"/>
      <c r="J9" s="443"/>
      <c r="K9" s="57"/>
    </row>
    <row r="10" spans="1:11" s="28" customFormat="1" ht="15.6">
      <c r="A10" s="202"/>
      <c r="B10" s="203" t="s">
        <v>328</v>
      </c>
      <c r="C10" s="444" t="s">
        <v>330</v>
      </c>
      <c r="D10" s="444"/>
      <c r="E10" s="444"/>
      <c r="F10" s="445" t="s">
        <v>333</v>
      </c>
      <c r="G10" s="445"/>
      <c r="H10" s="446" t="s">
        <v>335</v>
      </c>
      <c r="I10" s="447"/>
      <c r="J10" s="204" t="s">
        <v>373</v>
      </c>
      <c r="K10" s="57"/>
    </row>
    <row r="11" spans="1:11" s="22" customFormat="1" ht="15.6">
      <c r="A11" s="201"/>
      <c r="B11" s="203"/>
      <c r="C11" s="448" t="s">
        <v>466</v>
      </c>
      <c r="D11" s="448"/>
      <c r="E11" s="448"/>
      <c r="F11" s="440" t="e">
        <f>#REF!</f>
        <v>#REF!</v>
      </c>
      <c r="G11" s="440"/>
      <c r="H11" s="448" t="e">
        <f>#REF!</f>
        <v>#REF!</v>
      </c>
      <c r="I11" s="449"/>
      <c r="J11" s="205" t="s">
        <v>471</v>
      </c>
      <c r="K11" s="57"/>
    </row>
    <row r="12" spans="1:11" s="22" customFormat="1" ht="15.6">
      <c r="A12" s="201"/>
      <c r="B12" s="206" t="e">
        <f>#REF!</f>
        <v>#REF!</v>
      </c>
      <c r="C12" s="448" t="e">
        <f>#REF!</f>
        <v>#REF!</v>
      </c>
      <c r="D12" s="448"/>
      <c r="E12" s="448"/>
      <c r="F12" s="440" t="e">
        <f>#REF!</f>
        <v>#REF!</v>
      </c>
      <c r="G12" s="440"/>
      <c r="H12" s="448" t="e">
        <f>#REF!</f>
        <v>#REF!</v>
      </c>
      <c r="I12" s="449"/>
      <c r="J12" s="205" t="s">
        <v>472</v>
      </c>
      <c r="K12" s="57"/>
    </row>
    <row r="13" spans="1:11" s="22" customFormat="1" ht="15.6">
      <c r="A13" s="201"/>
      <c r="B13" s="206" t="e">
        <f>#REF!</f>
        <v>#REF!</v>
      </c>
      <c r="C13" s="448" t="e">
        <f>#REF!</f>
        <v>#REF!</v>
      </c>
      <c r="D13" s="448"/>
      <c r="E13" s="448"/>
      <c r="F13" s="440" t="e">
        <f>#REF!</f>
        <v>#REF!</v>
      </c>
      <c r="G13" s="440"/>
      <c r="H13" s="448" t="e">
        <f>#REF!</f>
        <v>#REF!</v>
      </c>
      <c r="I13" s="449"/>
      <c r="J13" s="207" t="s">
        <v>473</v>
      </c>
      <c r="K13" s="57"/>
    </row>
    <row r="14" spans="1:11" s="22" customFormat="1" ht="42" customHeight="1">
      <c r="A14" s="201"/>
      <c r="B14" s="203"/>
      <c r="C14" s="439" t="s">
        <v>469</v>
      </c>
      <c r="D14" s="439"/>
      <c r="E14" s="439"/>
      <c r="F14" s="440" t="e">
        <f>F11-SUM(F12:G13)</f>
        <v>#REF!</v>
      </c>
      <c r="G14" s="440"/>
      <c r="H14" s="440" t="e">
        <f>H11-SUM(H12:I13)</f>
        <v>#REF!</v>
      </c>
      <c r="I14" s="440"/>
      <c r="J14" s="208">
        <v>1</v>
      </c>
      <c r="K14" s="209"/>
    </row>
    <row r="15" spans="1:11" s="22" customFormat="1" ht="15.6">
      <c r="A15" s="201"/>
      <c r="B15" s="203"/>
      <c r="C15" s="450" t="s">
        <v>468</v>
      </c>
      <c r="D15" s="450"/>
      <c r="E15" s="450"/>
      <c r="F15" s="451" t="e">
        <f>SUM(G19:G470)-F11+SUM(F12:G13)</f>
        <v>#REF!</v>
      </c>
      <c r="G15" s="451"/>
      <c r="H15" s="452" t="e">
        <f>SUM(I19:I470)-H11+SUM(H12:I13)</f>
        <v>#REF!</v>
      </c>
      <c r="I15" s="452"/>
      <c r="J15" s="210" t="e">
        <f>SUM(J19:J470)-J14</f>
        <v>#REF!</v>
      </c>
      <c r="K15" s="57"/>
    </row>
    <row r="16" spans="1:11" s="22" customFormat="1" ht="13.8">
      <c r="A16" s="238"/>
      <c r="B16" s="239"/>
      <c r="C16" s="239"/>
      <c r="D16" s="239"/>
      <c r="E16" s="240"/>
      <c r="F16" s="241"/>
      <c r="G16" s="241"/>
      <c r="H16" s="242"/>
      <c r="I16" s="241"/>
      <c r="J16" s="239"/>
      <c r="K16" s="243"/>
    </row>
    <row r="17" spans="1:11" s="28" customFormat="1" ht="46.8">
      <c r="A17" s="40" t="s">
        <v>328</v>
      </c>
      <c r="B17" s="41" t="s">
        <v>329</v>
      </c>
      <c r="C17" s="62" t="s">
        <v>330</v>
      </c>
      <c r="D17" s="62" t="s">
        <v>375</v>
      </c>
      <c r="E17" s="60" t="s">
        <v>331</v>
      </c>
      <c r="F17" s="61" t="s">
        <v>332</v>
      </c>
      <c r="G17" s="61" t="s">
        <v>333</v>
      </c>
      <c r="H17" s="42" t="s">
        <v>334</v>
      </c>
      <c r="I17" s="61" t="s">
        <v>335</v>
      </c>
      <c r="J17" s="60" t="s">
        <v>373</v>
      </c>
      <c r="K17" s="60" t="s">
        <v>470</v>
      </c>
    </row>
    <row r="18" spans="1:12" s="28" customFormat="1" ht="15.6">
      <c r="A18" s="40"/>
      <c r="B18" s="41"/>
      <c r="C18" s="62"/>
      <c r="D18" s="62"/>
      <c r="E18" s="60"/>
      <c r="F18" s="61"/>
      <c r="G18" s="61"/>
      <c r="H18" s="42"/>
      <c r="I18" s="61"/>
      <c r="J18" s="60"/>
      <c r="K18" s="60"/>
      <c r="L18" s="26"/>
    </row>
    <row r="19" spans="1:11" ht="15">
      <c r="A19" s="66" t="e">
        <f>#REF!</f>
        <v>#REF!</v>
      </c>
      <c r="B19" s="66" t="e">
        <f>#REF!</f>
        <v>#REF!</v>
      </c>
      <c r="C19" s="68" t="e">
        <f>#REF!</f>
        <v>#REF!</v>
      </c>
      <c r="D19" s="66" t="e">
        <f>#REF!</f>
        <v>#REF!</v>
      </c>
      <c r="E19" s="64" t="e">
        <f>#REF!</f>
        <v>#REF!</v>
      </c>
      <c r="F19" s="63" t="e">
        <f>#REF!</f>
        <v>#REF!</v>
      </c>
      <c r="G19" s="63" t="e">
        <f>#REF!</f>
        <v>#REF!</v>
      </c>
      <c r="H19" s="65" t="e">
        <f>#REF!</f>
        <v>#REF!</v>
      </c>
      <c r="I19" s="63" t="e">
        <f>#REF!</f>
        <v>#REF!</v>
      </c>
      <c r="J19" s="45" t="e">
        <f aca="true" t="shared" si="0" ref="J19:J82">I19/$H$14</f>
        <v>#REF!</v>
      </c>
      <c r="K19" s="46" t="e">
        <f>J19</f>
        <v>#REF!</v>
      </c>
    </row>
    <row r="20" spans="1:11" ht="55.2">
      <c r="A20" s="66" t="str">
        <f>'PLANILHA ORÇAMENTÁRIA'!B189</f>
        <v>13.16</v>
      </c>
      <c r="B20" s="66" t="e">
        <f>#REF!</f>
        <v>#REF!</v>
      </c>
      <c r="C20" s="68" t="str">
        <f>'PLANILHA ORÇAMENTÁRIA'!D189</f>
        <v>REVESTIMENTO EM CHAPA LAMINADA COM ACABAMENTO BRILHANTE,DE 0,8MM DE ESPESSURA,SOBRE PECAS DE MADEIRA AMPLAS,COMO PORTAS,MESAS,ARMARIOS E PRATELEIRAS FUNDAS</v>
      </c>
      <c r="D20" s="66" t="str">
        <f>'PLANILHA ORÇAMENTÁRIA'!E189</f>
        <v>M2</v>
      </c>
      <c r="E20" s="64">
        <f>'PLANILHA ORÇAMENTÁRIA'!F189</f>
        <v>85</v>
      </c>
      <c r="F20" s="63" t="e">
        <f>#REF!</f>
        <v>#REF!</v>
      </c>
      <c r="G20" s="63">
        <f>'PLANILHA ORÇAMENTÁRIA'!H189</f>
        <v>0</v>
      </c>
      <c r="H20" s="65" t="e">
        <f>#REF!</f>
        <v>#REF!</v>
      </c>
      <c r="I20" s="63">
        <f>'PLANILHA ORÇAMENTÁRIA'!I189</f>
        <v>0</v>
      </c>
      <c r="J20" s="45" t="e">
        <f t="shared" si="0"/>
        <v>#REF!</v>
      </c>
      <c r="K20" s="46" t="e">
        <f>K19+J20</f>
        <v>#REF!</v>
      </c>
    </row>
    <row r="21" spans="1:11" ht="15">
      <c r="A21" s="66" t="e">
        <f>#REF!</f>
        <v>#REF!</v>
      </c>
      <c r="B21" s="66" t="e">
        <f>#REF!</f>
        <v>#REF!</v>
      </c>
      <c r="C21" s="68" t="e">
        <f>#REF!</f>
        <v>#REF!</v>
      </c>
      <c r="D21" s="66" t="e">
        <f>#REF!</f>
        <v>#REF!</v>
      </c>
      <c r="E21" s="64" t="e">
        <f>#REF!</f>
        <v>#REF!</v>
      </c>
      <c r="F21" s="63" t="e">
        <f>#REF!</f>
        <v>#REF!</v>
      </c>
      <c r="G21" s="63" t="e">
        <f>#REF!</f>
        <v>#REF!</v>
      </c>
      <c r="H21" s="65" t="e">
        <f>#REF!</f>
        <v>#REF!</v>
      </c>
      <c r="I21" s="63" t="e">
        <f>#REF!</f>
        <v>#REF!</v>
      </c>
      <c r="J21" s="45" t="e">
        <f t="shared" si="0"/>
        <v>#REF!</v>
      </c>
      <c r="K21" s="46" t="e">
        <f aca="true" t="shared" si="1" ref="K21:K83">K20+J21</f>
        <v>#REF!</v>
      </c>
    </row>
    <row r="22" spans="1:11" ht="82.8">
      <c r="A22" s="66" t="str">
        <f>'PLANILHA ORÇAMENTÁRIA'!B165</f>
        <v>12.1</v>
      </c>
      <c r="B22" s="66" t="e">
        <f>#REF!</f>
        <v>#REF!</v>
      </c>
      <c r="C22" s="68" t="str">
        <f>'PLANILHA ORÇAMENTÁRIA'!D165</f>
        <v>ALVENARIA DE TIJOLOS CERAMICOS FURADOS 10X20X30CM,COMPLEMENTADA COM 20% DE TIJOLOS DE 10X20X20CM,ASSENTES COM ARGAMASSADE CIMENTO E SAIBRO,NO TRACO 1:8,EM PAREDES DE UMA VEZ(0,20M),DE SUPERFICIE CORRIDA,ATE 3,00M DE ALTURA E MEDIDA PELA AREA REAL</v>
      </c>
      <c r="D22" s="66" t="str">
        <f>'PLANILHA ORÇAMENTÁRIA'!E165</f>
        <v>M2</v>
      </c>
      <c r="E22" s="64">
        <f>'PLANILHA ORÇAMENTÁRIA'!F165</f>
        <v>3949.13</v>
      </c>
      <c r="F22" s="63" t="e">
        <f>#REF!</f>
        <v>#REF!</v>
      </c>
      <c r="G22" s="63">
        <f>'PLANILHA ORÇAMENTÁRIA'!H165</f>
        <v>0</v>
      </c>
      <c r="H22" s="65" t="e">
        <f>#REF!</f>
        <v>#REF!</v>
      </c>
      <c r="I22" s="63">
        <f>'PLANILHA ORÇAMENTÁRIA'!I165</f>
        <v>0</v>
      </c>
      <c r="J22" s="43" t="e">
        <f t="shared" si="0"/>
        <v>#REF!</v>
      </c>
      <c r="K22" s="44" t="e">
        <f t="shared" si="1"/>
        <v>#REF!</v>
      </c>
    </row>
    <row r="23" spans="1:11" ht="55.2">
      <c r="A23" s="66" t="str">
        <f>'PLANILHA ORÇAMENTÁRIA'!B194</f>
        <v>14.1</v>
      </c>
      <c r="B23" s="66" t="e">
        <f>#REF!</f>
        <v>#REF!</v>
      </c>
      <c r="C23" s="68" t="str">
        <f>'PLANILHA ORÇAMENTÁRIA'!D194</f>
        <v>JANELA DE ALUMINIO ANODIZADO EM BRONZE OU PRETO,TIPO PROJETANTE, COM PAINEL PROJETANTE, PROVIDA DE HASTE DE COMANDO, EMPERFIS SERIE 28.FORNECIMENTO E COLOCACAO</v>
      </c>
      <c r="D23" s="66" t="str">
        <f>'PLANILHA ORÇAMENTÁRIA'!E194</f>
        <v>M2</v>
      </c>
      <c r="E23" s="64">
        <f>'PLANILHA ORÇAMENTÁRIA'!F194</f>
        <v>98.4</v>
      </c>
      <c r="F23" s="63" t="e">
        <f>#REF!</f>
        <v>#REF!</v>
      </c>
      <c r="G23" s="63">
        <f>'PLANILHA ORÇAMENTÁRIA'!H194</f>
        <v>0</v>
      </c>
      <c r="H23" s="65" t="e">
        <f>#REF!</f>
        <v>#REF!</v>
      </c>
      <c r="I23" s="63">
        <f>'PLANILHA ORÇAMENTÁRIA'!I194</f>
        <v>0</v>
      </c>
      <c r="J23" s="43" t="e">
        <f t="shared" si="0"/>
        <v>#REF!</v>
      </c>
      <c r="K23" s="44" t="e">
        <f t="shared" si="1"/>
        <v>#REF!</v>
      </c>
    </row>
    <row r="24" spans="1:11" ht="69">
      <c r="A24" s="66" t="str">
        <f>'PLANILHA ORÇAMENTÁRIA'!B156</f>
        <v>11.4</v>
      </c>
      <c r="B24" s="66" t="e">
        <f>#REF!</f>
        <v>#REF!</v>
      </c>
      <c r="C24" s="68" t="str">
        <f>'PLANILHA ORÇAMENTÁRIA'!D156</f>
        <v>TELA PARA ESTRUTURA DE CONCRETO ARMADO,FORMADA POR FIOS DEACO CA-60,CRUZADAS E SOLDADAS ENTRE SI,FORMANDO MALHAS QUADRADAS DE FIOS COM DIAMETRO DE 4,2MM E ESPACAMENTO ENTRE ELESDE (15X15)CM.FORNECIMENTO</v>
      </c>
      <c r="D24" s="66" t="str">
        <f>'PLANILHA ORÇAMENTÁRIA'!E156</f>
        <v>KG</v>
      </c>
      <c r="E24" s="64">
        <f>'PLANILHA ORÇAMENTÁRIA'!F156</f>
        <v>4649.52</v>
      </c>
      <c r="F24" s="63" t="e">
        <f>#REF!</f>
        <v>#REF!</v>
      </c>
      <c r="G24" s="63">
        <f>'PLANILHA ORÇAMENTÁRIA'!H156</f>
        <v>0</v>
      </c>
      <c r="H24" s="65" t="e">
        <f>#REF!</f>
        <v>#REF!</v>
      </c>
      <c r="I24" s="63">
        <f>'PLANILHA ORÇAMENTÁRIA'!I156</f>
        <v>0</v>
      </c>
      <c r="J24" s="43" t="e">
        <f t="shared" si="0"/>
        <v>#REF!</v>
      </c>
      <c r="K24" s="44" t="e">
        <f t="shared" si="1"/>
        <v>#REF!</v>
      </c>
    </row>
    <row r="25" spans="1:11" ht="55.2">
      <c r="A25" s="66" t="str">
        <f>'PLANILHA ORÇAMENTÁRIA'!B175</f>
        <v>13.2</v>
      </c>
      <c r="B25" s="66" t="e">
        <f>#REF!</f>
        <v>#REF!</v>
      </c>
      <c r="C25" s="68" t="str">
        <f>'PLANILHA ORÇAMENTÁRIA'!D175</f>
        <v>REVESTIMENTO INTERNO(PRONTO)EM MASSA UNICA COM ARGAMASSA DECIMENTO E AREIA TERMOTRATADA, COM ESPESSURA DE 2CM,SOBRE SUPERFICIE CHAPISCADA, EXCLUSIVE CHAPISCO</v>
      </c>
      <c r="D25" s="66" t="str">
        <f>'PLANILHA ORÇAMENTÁRIA'!E175</f>
        <v>M2</v>
      </c>
      <c r="E25" s="64">
        <f>'PLANILHA ORÇAMENTÁRIA'!F175</f>
        <v>7258.26</v>
      </c>
      <c r="F25" s="63" t="e">
        <f>#REF!</f>
        <v>#REF!</v>
      </c>
      <c r="G25" s="63">
        <f>'PLANILHA ORÇAMENTÁRIA'!H175</f>
        <v>0</v>
      </c>
      <c r="H25" s="65" t="e">
        <f>#REF!</f>
        <v>#REF!</v>
      </c>
      <c r="I25" s="63">
        <f>'PLANILHA ORÇAMENTÁRIA'!I175</f>
        <v>0</v>
      </c>
      <c r="J25" s="43" t="e">
        <f t="shared" si="0"/>
        <v>#REF!</v>
      </c>
      <c r="K25" s="44" t="e">
        <f t="shared" si="1"/>
        <v>#REF!</v>
      </c>
    </row>
    <row r="26" spans="1:11" ht="55.2">
      <c r="A26" s="66" t="str">
        <f>'PLANILHA ORÇAMENTÁRIA'!B349</f>
        <v>17.4</v>
      </c>
      <c r="B26" s="66" t="e">
        <f>#REF!</f>
        <v>#REF!</v>
      </c>
      <c r="C26" s="68" t="str">
        <f>'PLANILHA ORÇAMENTÁRIA'!D349</f>
        <v>PREPARO DE SUPERFICIES NOVAS,COM REVESTIMENTO LISO INTERNO OU EXTERNO,INCLUSIVE LIMPEZA,UMA DEMAO DE SELADOR ACRILICO,DUAS DEMAOS DE MASSA ACRILICA E LIXAMENTOS NECESSARIOS</v>
      </c>
      <c r="D26" s="66" t="str">
        <f>'PLANILHA ORÇAMENTÁRIA'!E349</f>
        <v>M2</v>
      </c>
      <c r="E26" s="64">
        <f>'PLANILHA ORÇAMENTÁRIA'!F349</f>
        <v>6641.9</v>
      </c>
      <c r="F26" s="63" t="e">
        <f>#REF!</f>
        <v>#REF!</v>
      </c>
      <c r="G26" s="63">
        <f>'PLANILHA ORÇAMENTÁRIA'!H349</f>
        <v>0</v>
      </c>
      <c r="H26" s="65" t="e">
        <f>#REF!</f>
        <v>#REF!</v>
      </c>
      <c r="I26" s="63">
        <f>'PLANILHA ORÇAMENTÁRIA'!I349</f>
        <v>0</v>
      </c>
      <c r="J26" s="43" t="e">
        <f t="shared" si="0"/>
        <v>#REF!</v>
      </c>
      <c r="K26" s="44" t="e">
        <f t="shared" si="1"/>
        <v>#REF!</v>
      </c>
    </row>
    <row r="27" spans="1:11" ht="82.8">
      <c r="A27" s="66" t="str">
        <f>'PLANILHA ORÇAMENTÁRIA'!B385</f>
        <v>18.28</v>
      </c>
      <c r="B27" s="66" t="e">
        <f>#REF!</f>
        <v>#REF!</v>
      </c>
      <c r="C27" s="68" t="str">
        <f>'PLANILHA ORÇAMENTÁRIA'!D385</f>
        <v>RESERVATORIO APOIADO PARA ARMAZENAMENTO DE AGUA POTAVEL OU PARA APROVEITAMENTO DE AGUA DA CHUVA AAC,EM FIBRA DE VIDRO OUPOLIETILENO,COM CAPACIDADE EM TORNO DE 2000L,INCLUSIVE TAMPA DE VEDACAO COM ESCOTILHA E FIXADORES,CONFORME ABNT NBR 15527,12217 E 8220.FORNECIMENTO</v>
      </c>
      <c r="D27" s="66" t="str">
        <f>'PLANILHA ORÇAMENTÁRIA'!E385</f>
        <v>UN</v>
      </c>
      <c r="E27" s="64">
        <f>'PLANILHA ORÇAMENTÁRIA'!F385</f>
        <v>9</v>
      </c>
      <c r="F27" s="63" t="e">
        <f>#REF!</f>
        <v>#REF!</v>
      </c>
      <c r="G27" s="63">
        <f>'PLANILHA ORÇAMENTÁRIA'!H385</f>
        <v>0</v>
      </c>
      <c r="H27" s="65" t="e">
        <f>#REF!</f>
        <v>#REF!</v>
      </c>
      <c r="I27" s="63">
        <f>'PLANILHA ORÇAMENTÁRIA'!I385</f>
        <v>0</v>
      </c>
      <c r="J27" s="43" t="e">
        <f t="shared" si="0"/>
        <v>#REF!</v>
      </c>
      <c r="K27" s="44" t="e">
        <f t="shared" si="1"/>
        <v>#REF!</v>
      </c>
    </row>
    <row r="28" spans="1:11" ht="55.2">
      <c r="A28" s="66" t="str">
        <f>'PLANILHA ORÇAMENTÁRIA'!B405</f>
        <v>18.48</v>
      </c>
      <c r="B28" s="66" t="e">
        <f>#REF!</f>
        <v>#REF!</v>
      </c>
      <c r="C28" s="68" t="str">
        <f>'PLANILHA ORÇAMENTÁRIA'!D405</f>
        <v>CONDICIONADOR DE AR TIPO SPLIT 24000 BTU'S COMPREENDENDO 1 CONDENSADOR E 2 EVAPORADORES(VIDE INSTALACAO,ASSENTAMENTO E INTERLIGACOES FAMILIA 15.005).FORNECIMENTO</v>
      </c>
      <c r="D28" s="66" t="str">
        <f>'PLANILHA ORÇAMENTÁRIA'!E405</f>
        <v>UN</v>
      </c>
      <c r="E28" s="64">
        <f>'PLANILHA ORÇAMENTÁRIA'!F405</f>
        <v>2</v>
      </c>
      <c r="F28" s="63" t="e">
        <f>#REF!</f>
        <v>#REF!</v>
      </c>
      <c r="G28" s="63">
        <f>'PLANILHA ORÇAMENTÁRIA'!H405</f>
        <v>0</v>
      </c>
      <c r="H28" s="65" t="e">
        <f>#REF!</f>
        <v>#REF!</v>
      </c>
      <c r="I28" s="63">
        <f>'PLANILHA ORÇAMENTÁRIA'!I405</f>
        <v>0</v>
      </c>
      <c r="J28" s="43" t="e">
        <f t="shared" si="0"/>
        <v>#REF!</v>
      </c>
      <c r="K28" s="44" t="e">
        <f t="shared" si="1"/>
        <v>#REF!</v>
      </c>
    </row>
    <row r="29" spans="1:11" ht="110.4">
      <c r="A29" s="66" t="str">
        <f>'PLANILHA ORÇAMENTÁRIA'!B186</f>
        <v>13.13</v>
      </c>
      <c r="B29" s="66" t="e">
        <f>#REF!</f>
        <v>#REF!</v>
      </c>
      <c r="C29" s="68" t="str">
        <f>'PLANILHA ORÇAMENTÁRIA'!D186</f>
        <v>FORRO ARAMADO MONOLITICO DE DRYWALL,COMPOSTO DE UMA CHAPA GESSO ACARTONADO,TIPO STANDARD,LARGURA DE 600MM,COMPRIMENTO DE2000MM E ESPESSURA DE 12,5MM,COM TRATAMENTO JUNTAS COM MASSA E FITA PARA UNIFORMIZACAO DA SUPERFICIE DAS CHAPAS DE GESSO ACARTONADO,SUSPENSA POR MEIO DE ARAME Nº18,REVESTIDO DE PVC,FIXADO EM ESTRUTURA SUPERIOR.FORN.E COLOC.</v>
      </c>
      <c r="D29" s="66" t="str">
        <f>'PLANILHA ORÇAMENTÁRIA'!E186</f>
        <v>M2</v>
      </c>
      <c r="E29" s="64">
        <f>'PLANILHA ORÇAMENTÁRIA'!F186</f>
        <v>1985.6</v>
      </c>
      <c r="F29" s="63" t="e">
        <f>#REF!</f>
        <v>#REF!</v>
      </c>
      <c r="G29" s="63">
        <f>'PLANILHA ORÇAMENTÁRIA'!H186</f>
        <v>0</v>
      </c>
      <c r="H29" s="65" t="e">
        <f>#REF!</f>
        <v>#REF!</v>
      </c>
      <c r="I29" s="63">
        <f>'PLANILHA ORÇAMENTÁRIA'!I186</f>
        <v>0</v>
      </c>
      <c r="J29" s="43" t="e">
        <f t="shared" si="0"/>
        <v>#REF!</v>
      </c>
      <c r="K29" s="44" t="e">
        <f t="shared" si="1"/>
        <v>#REF!</v>
      </c>
    </row>
    <row r="30" spans="1:11" ht="15">
      <c r="A30" s="66" t="e">
        <f>#REF!</f>
        <v>#REF!</v>
      </c>
      <c r="B30" s="66" t="e">
        <f>#REF!</f>
        <v>#REF!</v>
      </c>
      <c r="C30" s="68" t="e">
        <f>#REF!</f>
        <v>#REF!</v>
      </c>
      <c r="D30" s="66" t="e">
        <f>#REF!</f>
        <v>#REF!</v>
      </c>
      <c r="E30" s="64" t="e">
        <f>#REF!</f>
        <v>#REF!</v>
      </c>
      <c r="F30" s="63" t="e">
        <f>#REF!</f>
        <v>#REF!</v>
      </c>
      <c r="G30" s="63" t="e">
        <f>#REF!</f>
        <v>#REF!</v>
      </c>
      <c r="H30" s="65" t="e">
        <f>#REF!</f>
        <v>#REF!</v>
      </c>
      <c r="I30" s="63" t="e">
        <f>#REF!</f>
        <v>#REF!</v>
      </c>
      <c r="J30" s="43" t="e">
        <f t="shared" si="0"/>
        <v>#REF!</v>
      </c>
      <c r="K30" s="44" t="e">
        <f t="shared" si="1"/>
        <v>#REF!</v>
      </c>
    </row>
    <row r="31" spans="1:11" ht="15">
      <c r="A31" s="66" t="e">
        <f>#REF!</f>
        <v>#REF!</v>
      </c>
      <c r="B31" s="66" t="e">
        <f>#REF!</f>
        <v>#REF!</v>
      </c>
      <c r="C31" s="68" t="e">
        <f>#REF!</f>
        <v>#REF!</v>
      </c>
      <c r="D31" s="66" t="e">
        <f>#REF!</f>
        <v>#REF!</v>
      </c>
      <c r="E31" s="64" t="e">
        <f>#REF!</f>
        <v>#REF!</v>
      </c>
      <c r="F31" s="63" t="e">
        <f>#REF!</f>
        <v>#REF!</v>
      </c>
      <c r="G31" s="63" t="e">
        <f>#REF!</f>
        <v>#REF!</v>
      </c>
      <c r="H31" s="65" t="e">
        <f>#REF!</f>
        <v>#REF!</v>
      </c>
      <c r="I31" s="63" t="e">
        <f>#REF!</f>
        <v>#REF!</v>
      </c>
      <c r="J31" s="43" t="e">
        <f t="shared" si="0"/>
        <v>#REF!</v>
      </c>
      <c r="K31" s="44" t="e">
        <f t="shared" si="1"/>
        <v>#REF!</v>
      </c>
    </row>
    <row r="32" spans="1:11" ht="15">
      <c r="A32" s="66" t="e">
        <f>#REF!</f>
        <v>#REF!</v>
      </c>
      <c r="B32" s="66" t="e">
        <f>#REF!</f>
        <v>#REF!</v>
      </c>
      <c r="C32" s="68" t="e">
        <f>#REF!</f>
        <v>#REF!</v>
      </c>
      <c r="D32" s="66" t="e">
        <f>#REF!</f>
        <v>#REF!</v>
      </c>
      <c r="E32" s="64" t="e">
        <f>#REF!</f>
        <v>#REF!</v>
      </c>
      <c r="F32" s="63" t="e">
        <f>#REF!</f>
        <v>#REF!</v>
      </c>
      <c r="G32" s="63" t="e">
        <f>#REF!</f>
        <v>#REF!</v>
      </c>
      <c r="H32" s="65" t="e">
        <f>#REF!</f>
        <v>#REF!</v>
      </c>
      <c r="I32" s="63" t="e">
        <f>#REF!</f>
        <v>#REF!</v>
      </c>
      <c r="J32" s="43" t="e">
        <f t="shared" si="0"/>
        <v>#REF!</v>
      </c>
      <c r="K32" s="44" t="e">
        <f t="shared" si="1"/>
        <v>#REF!</v>
      </c>
    </row>
    <row r="33" spans="1:11" ht="96.6">
      <c r="A33" s="66" t="str">
        <f>'PLANILHA ORÇAMENTÁRIA'!B153</f>
        <v>11.1</v>
      </c>
      <c r="B33" s="66" t="e">
        <f>#REF!</f>
        <v>#REF!</v>
      </c>
      <c r="C33" s="68" t="str">
        <f>'PLANILHA ORÇAMENTÁRIA'!D153</f>
        <v>CONCRETO ARMADO,FCK=30MPA,INCLUINDO MATERIAIS PARA 1,00M3 DECONCRETO(IMPORTADO DE USINA)ADENSADO E COLOCADO,14,00M2 DEAREA MOLDADA,FORMAS E ESCORAMENTO CONFORME ITENS 11.004.0022E 11.004.0035,60KG DE ACO CA-50,INCLUSIVE MAO-DE-OBRA PARACORTE,DOBRAGEM,MONTAGEM E COLOCACAO NAS FORMAS</v>
      </c>
      <c r="D33" s="66" t="str">
        <f>'PLANILHA ORÇAMENTÁRIA'!E153</f>
        <v>M3</v>
      </c>
      <c r="E33" s="64">
        <f>'PLANILHA ORÇAMENTÁRIA'!F153</f>
        <v>417.96</v>
      </c>
      <c r="F33" s="63" t="e">
        <f>#REF!</f>
        <v>#REF!</v>
      </c>
      <c r="G33" s="63">
        <f>'PLANILHA ORÇAMENTÁRIA'!H153</f>
        <v>0</v>
      </c>
      <c r="H33" s="65" t="e">
        <f>#REF!</f>
        <v>#REF!</v>
      </c>
      <c r="I33" s="63">
        <f>'PLANILHA ORÇAMENTÁRIA'!I153</f>
        <v>0</v>
      </c>
      <c r="J33" s="43" t="e">
        <f t="shared" si="0"/>
        <v>#REF!</v>
      </c>
      <c r="K33" s="44" t="e">
        <f t="shared" si="1"/>
        <v>#REF!</v>
      </c>
    </row>
    <row r="34" spans="1:11" ht="15">
      <c r="A34" s="66" t="e">
        <f>#REF!</f>
        <v>#REF!</v>
      </c>
      <c r="B34" s="66" t="e">
        <f>#REF!</f>
        <v>#REF!</v>
      </c>
      <c r="C34" s="68" t="e">
        <f>#REF!</f>
        <v>#REF!</v>
      </c>
      <c r="D34" s="66" t="e">
        <f>#REF!</f>
        <v>#REF!</v>
      </c>
      <c r="E34" s="64" t="e">
        <f>#REF!</f>
        <v>#REF!</v>
      </c>
      <c r="F34" s="63" t="e">
        <f>#REF!</f>
        <v>#REF!</v>
      </c>
      <c r="G34" s="63" t="e">
        <f>#REF!</f>
        <v>#REF!</v>
      </c>
      <c r="H34" s="65" t="e">
        <f>#REF!</f>
        <v>#REF!</v>
      </c>
      <c r="I34" s="63" t="e">
        <f>#REF!</f>
        <v>#REF!</v>
      </c>
      <c r="J34" s="43" t="e">
        <f t="shared" si="0"/>
        <v>#REF!</v>
      </c>
      <c r="K34" s="44" t="e">
        <f t="shared" si="1"/>
        <v>#REF!</v>
      </c>
    </row>
    <row r="35" spans="1:11" ht="69">
      <c r="A35" s="66" t="str">
        <f>'PLANILHA ORÇAMENTÁRIA'!B351</f>
        <v>17.6</v>
      </c>
      <c r="B35" s="66" t="e">
        <f>#REF!</f>
        <v>#REF!</v>
      </c>
      <c r="C35" s="68" t="str">
        <f>'PLANILHA ORÇAMENTÁRIA'!D351</f>
        <v>PINTURA INTERNA OU EXTERNA SOBRE FERRO,COM ESMALTE SINTETICOBRILHANTE OU ACETINADO APOS LIXAMENTO,LIMPEZA,DESENGORDURAMENTO,UMA DEMAO DE FUNDO ANTICORROSIVO NA COR LARANJA DE SECAGEM RAPIDA E DUAS DEMAOS DE ACABAMENTO</v>
      </c>
      <c r="D35" s="66" t="str">
        <f>'PLANILHA ORÇAMENTÁRIA'!E351</f>
        <v>M2</v>
      </c>
      <c r="E35" s="64">
        <f>'PLANILHA ORÇAMENTÁRIA'!F351</f>
        <v>546.9100000000001</v>
      </c>
      <c r="F35" s="63" t="e">
        <f>#REF!</f>
        <v>#REF!</v>
      </c>
      <c r="G35" s="63">
        <f>'PLANILHA ORÇAMENTÁRIA'!H351</f>
        <v>0</v>
      </c>
      <c r="H35" s="65" t="e">
        <f>#REF!</f>
        <v>#REF!</v>
      </c>
      <c r="I35" s="63">
        <f>'PLANILHA ORÇAMENTÁRIA'!I351</f>
        <v>0</v>
      </c>
      <c r="J35" s="43" t="e">
        <f t="shared" si="0"/>
        <v>#REF!</v>
      </c>
      <c r="K35" s="44" t="e">
        <f t="shared" si="1"/>
        <v>#REF!</v>
      </c>
    </row>
    <row r="36" spans="1:11" ht="96.6">
      <c r="A36" s="66" t="str">
        <f>'PLANILHA ORÇAMENTÁRIA'!B350</f>
        <v>17.5</v>
      </c>
      <c r="B36" s="66" t="e">
        <f>#REF!</f>
        <v>#REF!</v>
      </c>
      <c r="C36" s="68" t="str">
        <f>'PLANILHA ORÇAMENTÁRIA'!D350</f>
        <v>PINTURA COM TINTA LATEX SEMIBRILHANTE,FOSCA OU ACETINADA,CLASSIFICACAO PREMIUM OU STANDARD,CONFORME ABNT NBR 15079,PARAINTERIOR E EXTERIOR,BRANCA OU COLORIDA,SOBRE TIJOLO,CONCRETOLISO,CIMENTO SEM AMIANTO,E REVESTIMENTO,INCLUSIVE LIXAMENTO,UMA DEMAO DE SELADOR ACRILICO E DUAS DEMAOS DE ACABAMENTO</v>
      </c>
      <c r="D36" s="66" t="str">
        <f>'PLANILHA ORÇAMENTÁRIA'!E350</f>
        <v>M2</v>
      </c>
      <c r="E36" s="64">
        <f>'PLANILHA ORÇAMENTÁRIA'!F350</f>
        <v>6641.9</v>
      </c>
      <c r="F36" s="63" t="e">
        <f>#REF!</f>
        <v>#REF!</v>
      </c>
      <c r="G36" s="63">
        <f>'PLANILHA ORÇAMENTÁRIA'!H350</f>
        <v>0</v>
      </c>
      <c r="H36" s="65" t="e">
        <f>#REF!</f>
        <v>#REF!</v>
      </c>
      <c r="I36" s="63">
        <f>'PLANILHA ORÇAMENTÁRIA'!I350</f>
        <v>0</v>
      </c>
      <c r="J36" s="43" t="e">
        <f t="shared" si="0"/>
        <v>#REF!</v>
      </c>
      <c r="K36" s="44" t="e">
        <f t="shared" si="1"/>
        <v>#REF!</v>
      </c>
    </row>
    <row r="37" spans="1:11" ht="41.4">
      <c r="A37" s="66" t="str">
        <f>'PLANILHA ORÇAMENTÁRIA'!B188</f>
        <v>13.15</v>
      </c>
      <c r="B37" s="66" t="e">
        <f>#REF!</f>
        <v>#REF!</v>
      </c>
      <c r="C37" s="68" t="str">
        <f>'PLANILHA ORÇAMENTÁRIA'!D188</f>
        <v>PROTECAO DE PORTAS EM VINIL DE ALTO IMPACTO,COM ACABAMENTO TEXTURIZADO,VARIAS CORES.FORNECIMENTO E COLOCACAO</v>
      </c>
      <c r="D37" s="66" t="str">
        <f>'PLANILHA ORÇAMENTÁRIA'!E188</f>
        <v>M2</v>
      </c>
      <c r="E37" s="64">
        <f>'PLANILHA ORÇAMENTÁRIA'!F188</f>
        <v>28</v>
      </c>
      <c r="F37" s="63" t="e">
        <f>#REF!</f>
        <v>#REF!</v>
      </c>
      <c r="G37" s="63">
        <f>'PLANILHA ORÇAMENTÁRIA'!H188</f>
        <v>0</v>
      </c>
      <c r="H37" s="65" t="e">
        <f>#REF!</f>
        <v>#REF!</v>
      </c>
      <c r="I37" s="63">
        <f>'PLANILHA ORÇAMENTÁRIA'!I188</f>
        <v>0</v>
      </c>
      <c r="J37" s="43" t="e">
        <f t="shared" si="0"/>
        <v>#REF!</v>
      </c>
      <c r="K37" s="44" t="e">
        <f t="shared" si="1"/>
        <v>#REF!</v>
      </c>
    </row>
    <row r="38" spans="1:11" ht="27.6">
      <c r="A38" s="66" t="str">
        <f>'PLANILHA ORÇAMENTÁRIA'!B270</f>
        <v>15.43</v>
      </c>
      <c r="B38" s="66" t="e">
        <f>#REF!</f>
        <v>#REF!</v>
      </c>
      <c r="C38" s="68" t="str">
        <f>'PLANILHA ORÇAMENTÁRIA'!D270</f>
        <v>INTERRUPTOR DE EMBUTIR COM 1 TECLA SIMPLES FOSFORESCENTE E PLACA.FORNECIMENTO E COLOCACAO</v>
      </c>
      <c r="D38" s="66" t="str">
        <f>'PLANILHA ORÇAMENTÁRIA'!E270</f>
        <v>UN</v>
      </c>
      <c r="E38" s="64">
        <f>'PLANILHA ORÇAMENTÁRIA'!F270</f>
        <v>78</v>
      </c>
      <c r="F38" s="63" t="e">
        <f>#REF!</f>
        <v>#REF!</v>
      </c>
      <c r="G38" s="63">
        <f>'PLANILHA ORÇAMENTÁRIA'!H270</f>
        <v>0</v>
      </c>
      <c r="H38" s="65" t="e">
        <f>#REF!</f>
        <v>#REF!</v>
      </c>
      <c r="I38" s="63">
        <f>'PLANILHA ORÇAMENTÁRIA'!I270</f>
        <v>0</v>
      </c>
      <c r="J38" s="43" t="e">
        <f t="shared" si="0"/>
        <v>#REF!</v>
      </c>
      <c r="K38" s="44" t="e">
        <f t="shared" si="1"/>
        <v>#REF!</v>
      </c>
    </row>
    <row r="39" spans="1:11" ht="55.2">
      <c r="A39" s="66" t="str">
        <f>'PLANILHA ORÇAMENTÁRIA'!B54</f>
        <v>3.1</v>
      </c>
      <c r="B39" s="66" t="e">
        <f>#REF!</f>
        <v>#REF!</v>
      </c>
      <c r="C39" s="68" t="str">
        <f>'PLANILHA ORÇAMENTÁRIA'!D54</f>
        <v>ESCAVACAO MANUAL DE VALA/CAVA EM MATERIAL DE 1ª CATEGORIA (A(AREIA,ARGILA OU PICARRA),ATE 1,50M DE PROFUNDIDADE,EXCLUSIVE ESCORAMENTO E ESGOTAMENTO</v>
      </c>
      <c r="D39" s="66" t="str">
        <f>'PLANILHA ORÇAMENTÁRIA'!E54</f>
        <v>M3</v>
      </c>
      <c r="E39" s="64">
        <f>'PLANILHA ORÇAMENTÁRIA'!F54</f>
        <v>1555.23</v>
      </c>
      <c r="F39" s="63" t="e">
        <f>#REF!</f>
        <v>#REF!</v>
      </c>
      <c r="G39" s="63">
        <f>'PLANILHA ORÇAMENTÁRIA'!H54</f>
        <v>0</v>
      </c>
      <c r="H39" s="65" t="e">
        <f>#REF!</f>
        <v>#REF!</v>
      </c>
      <c r="I39" s="63">
        <f>'PLANILHA ORÇAMENTÁRIA'!I54</f>
        <v>0</v>
      </c>
      <c r="J39" s="43" t="e">
        <f t="shared" si="0"/>
        <v>#REF!</v>
      </c>
      <c r="K39" s="44" t="e">
        <f t="shared" si="1"/>
        <v>#REF!</v>
      </c>
    </row>
    <row r="40" spans="1:11" ht="55.2">
      <c r="A40" s="66" t="str">
        <f>'PLANILHA ORÇAMENTÁRIA'!B14</f>
        <v>1.2</v>
      </c>
      <c r="B40" s="66" t="e">
        <f>#REF!</f>
        <v>#REF!</v>
      </c>
      <c r="C40" s="68" t="str">
        <f>'PLANILHA ORÇAMENTÁRIA'!D14</f>
        <v>PREPARO MANUAL DE TERRENO,COMPREENDENDO ACERTO,RASPAGEM EVENTUALMENTE ATE 0.30M DE PROFUNDIDADE E AFASTAMENTO LATERAL DOMATERIAL EXCEDENTE,INCLUSIVE COMPACTACAO MECANICA</v>
      </c>
      <c r="D40" s="66" t="str">
        <f>'PLANILHA ORÇAMENTÁRIA'!E14</f>
        <v>M2</v>
      </c>
      <c r="E40" s="64">
        <f>'PLANILHA ORÇAMENTÁRIA'!F14</f>
        <v>3450</v>
      </c>
      <c r="F40" s="63" t="e">
        <f>#REF!</f>
        <v>#REF!</v>
      </c>
      <c r="G40" s="63">
        <f>'PLANILHA ORÇAMENTÁRIA'!H14</f>
        <v>0</v>
      </c>
      <c r="H40" s="65" t="e">
        <f>#REF!</f>
        <v>#REF!</v>
      </c>
      <c r="I40" s="63">
        <f>'PLANILHA ORÇAMENTÁRIA'!I14</f>
        <v>0</v>
      </c>
      <c r="J40" s="43" t="e">
        <f t="shared" si="0"/>
        <v>#REF!</v>
      </c>
      <c r="K40" s="44" t="e">
        <f t="shared" si="1"/>
        <v>#REF!</v>
      </c>
    </row>
    <row r="41" spans="1:11" ht="82.8">
      <c r="A41" s="66" t="str">
        <f>'PLANILHA ORÇAMENTÁRIA'!B203</f>
        <v>14.10</v>
      </c>
      <c r="B41" s="66" t="e">
        <f>#REF!</f>
        <v>#REF!</v>
      </c>
      <c r="C41" s="68" t="str">
        <f>'PLANILHA ORÇAMENTÁRIA'!D203</f>
        <v>FERRAGENS PARA PORTA DE MADEIRA,DE 1 FOLHA DE ABRIR,DE ENTRADA DE SERVICO,CONSTANDO DE FORNEC.S/COLOCACAO,DE:-FECHADURADE CILINDRO OVALADO OU CIRCULAR,DE LATAO,DE ACABAMENTO CROMADO;-3 DOBRADICAS 3"X2.1/2" DE FERRO GALVANIZADO, COM PINO EBOLAS DE LATAO</v>
      </c>
      <c r="D41" s="66" t="str">
        <f>'PLANILHA ORÇAMENTÁRIA'!E203</f>
        <v>UN</v>
      </c>
      <c r="E41" s="64">
        <f>'PLANILHA ORÇAMENTÁRIA'!F203</f>
        <v>58</v>
      </c>
      <c r="F41" s="63" t="e">
        <f>#REF!</f>
        <v>#REF!</v>
      </c>
      <c r="G41" s="63">
        <f>'PLANILHA ORÇAMENTÁRIA'!H203</f>
        <v>0</v>
      </c>
      <c r="H41" s="65" t="e">
        <f>#REF!</f>
        <v>#REF!</v>
      </c>
      <c r="I41" s="63">
        <f>'PLANILHA ORÇAMENTÁRIA'!I203</f>
        <v>0</v>
      </c>
      <c r="J41" s="43" t="e">
        <f t="shared" si="0"/>
        <v>#REF!</v>
      </c>
      <c r="K41" s="44" t="e">
        <f t="shared" si="1"/>
        <v>#REF!</v>
      </c>
    </row>
    <row r="42" spans="1:11" ht="41.4">
      <c r="A42" s="66" t="str">
        <f>'PLANILHA ORÇAMENTÁRIA'!B64</f>
        <v>4.1</v>
      </c>
      <c r="B42" s="66" t="e">
        <f>#REF!</f>
        <v>#REF!</v>
      </c>
      <c r="C42" s="68" t="str">
        <f>'PLANILHA ORÇAMENTÁRIA'!D64</f>
        <v>Retirada de entulho de obra em caçamba de aço com 5m³ de capacidade, inclusive carregamento do container, transporte e descarga, exclusive tarifa de disposição final.(desonerado)</v>
      </c>
      <c r="D42" s="66" t="str">
        <f>'PLANILHA ORÇAMENTÁRIA'!E64</f>
        <v>M3</v>
      </c>
      <c r="E42" s="64">
        <f>'PLANILHA ORÇAMENTÁRIA'!F64</f>
        <v>4179.76</v>
      </c>
      <c r="F42" s="63" t="e">
        <f>#REF!</f>
        <v>#REF!</v>
      </c>
      <c r="G42" s="63">
        <f>'PLANILHA ORÇAMENTÁRIA'!H64</f>
        <v>0</v>
      </c>
      <c r="H42" s="65" t="e">
        <f>#REF!</f>
        <v>#REF!</v>
      </c>
      <c r="I42" s="63">
        <f>'PLANILHA ORÇAMENTÁRIA'!I64</f>
        <v>0</v>
      </c>
      <c r="J42" s="43" t="e">
        <f t="shared" si="0"/>
        <v>#REF!</v>
      </c>
      <c r="K42" s="44" t="e">
        <f t="shared" si="1"/>
        <v>#REF!</v>
      </c>
    </row>
    <row r="43" spans="1:11" ht="41.4">
      <c r="A43" s="66" t="str">
        <f>'PLANILHA ORÇAMENTÁRIA'!B147</f>
        <v>10.1</v>
      </c>
      <c r="B43" s="66" t="e">
        <f>#REF!</f>
        <v>#REF!</v>
      </c>
      <c r="C43" s="68" t="str">
        <f>'PLANILHA ORÇAMENTÁRIA'!D147</f>
        <v>Estaca raíz com diâmetro de 12", perfurada em solo,  incluindo a perfuração, o fornecimento de todos os materiais e a injeção.(desonerado)</v>
      </c>
      <c r="D43" s="66" t="str">
        <f>'PLANILHA ORÇAMENTÁRIA'!E147</f>
        <v>M</v>
      </c>
      <c r="E43" s="64">
        <f>'PLANILHA ORÇAMENTÁRIA'!F147</f>
        <v>690</v>
      </c>
      <c r="F43" s="63" t="e">
        <f>#REF!</f>
        <v>#REF!</v>
      </c>
      <c r="G43" s="63">
        <f>'PLANILHA ORÇAMENTÁRIA'!H147</f>
        <v>0</v>
      </c>
      <c r="H43" s="65" t="e">
        <f>#REF!</f>
        <v>#REF!</v>
      </c>
      <c r="I43" s="63">
        <f>'PLANILHA ORÇAMENTÁRIA'!I147</f>
        <v>0</v>
      </c>
      <c r="J43" s="43" t="e">
        <f t="shared" si="0"/>
        <v>#REF!</v>
      </c>
      <c r="K43" s="44" t="e">
        <f t="shared" si="1"/>
        <v>#REF!</v>
      </c>
    </row>
    <row r="44" spans="1:11" ht="110.4">
      <c r="A44" s="66" t="str">
        <f>'PLANILHA ORÇAMENTÁRIA'!B340</f>
        <v>16.6</v>
      </c>
      <c r="B44" s="66" t="e">
        <f>#REF!</f>
        <v>#REF!</v>
      </c>
      <c r="C44" s="68" t="str">
        <f>'PLANILHA ORÇAMENTÁRIA'!D340</f>
        <v>IMPERMEABILIZACAO DE RESERVATORIO AGUA POTAVEL,TANQUE/PISCINA EM CONCRETO,ENTERRADOS SUJEITOS A LENCOL FREATICO,SIST.CRISTALIZACAO COMPOSTO 3 PRODUTOS DE BASE MINERAL,PENETRAM EFEITO DE OSMOSE,CONS.POR M2,CIMENTO CRISTALIZANTE QUE ENDURECEEM 2MIN-1KG/M2,CIMENTO CRISTALIZANTE QUE EMDURECE 7MIN-1,6KG/M2,LIQUIDO SELADOR MINERAL,BASE SILICATO-0,7KG/M2</v>
      </c>
      <c r="D44" s="66" t="str">
        <f>'PLANILHA ORÇAMENTÁRIA'!E340</f>
        <v>M2</v>
      </c>
      <c r="E44" s="64">
        <f>'PLANILHA ORÇAMENTÁRIA'!F340</f>
        <v>225</v>
      </c>
      <c r="F44" s="63" t="e">
        <f>#REF!</f>
        <v>#REF!</v>
      </c>
      <c r="G44" s="63">
        <f>'PLANILHA ORÇAMENTÁRIA'!H340</f>
        <v>0</v>
      </c>
      <c r="H44" s="65" t="e">
        <f>#REF!</f>
        <v>#REF!</v>
      </c>
      <c r="I44" s="63">
        <f>'PLANILHA ORÇAMENTÁRIA'!I340</f>
        <v>0</v>
      </c>
      <c r="J44" s="43" t="e">
        <f t="shared" si="0"/>
        <v>#REF!</v>
      </c>
      <c r="K44" s="44" t="e">
        <f t="shared" si="1"/>
        <v>#REF!</v>
      </c>
    </row>
    <row r="45" spans="1:11" ht="15">
      <c r="A45" s="66" t="e">
        <f>#REF!</f>
        <v>#REF!</v>
      </c>
      <c r="B45" s="66" t="e">
        <f>#REF!</f>
        <v>#REF!</v>
      </c>
      <c r="C45" s="68" t="e">
        <f>#REF!</f>
        <v>#REF!</v>
      </c>
      <c r="D45" s="66" t="e">
        <f>#REF!</f>
        <v>#REF!</v>
      </c>
      <c r="E45" s="64" t="e">
        <f>#REF!</f>
        <v>#REF!</v>
      </c>
      <c r="F45" s="63" t="e">
        <f>#REF!</f>
        <v>#REF!</v>
      </c>
      <c r="G45" s="63" t="e">
        <f>#REF!</f>
        <v>#REF!</v>
      </c>
      <c r="H45" s="65" t="e">
        <f>#REF!</f>
        <v>#REF!</v>
      </c>
      <c r="I45" s="63" t="e">
        <f>#REF!</f>
        <v>#REF!</v>
      </c>
      <c r="J45" s="43" t="e">
        <f t="shared" si="0"/>
        <v>#REF!</v>
      </c>
      <c r="K45" s="44" t="e">
        <f t="shared" si="1"/>
        <v>#REF!</v>
      </c>
    </row>
    <row r="46" spans="1:11" ht="110.4">
      <c r="A46" s="66" t="str">
        <f>'PLANILHA ORÇAMENTÁRIA'!B204</f>
        <v>14.11</v>
      </c>
      <c r="B46" s="66" t="e">
        <f>#REF!</f>
        <v>#REF!</v>
      </c>
      <c r="C46" s="68" t="str">
        <f>'PLANILHA ORÇAMENTÁRIA'!D204</f>
        <v>FERRAGENS PARA PORTAS MADEIRA,DE 1 FOLHA DE ABRIR,INTERNAS,SOCIAIS OU DE SERVICO,CONSTANDO DE FORNECIMENTO S/COLOCACAO;-FECHADURA SIMPLES, RETANGULAR,DE FERRO,ACABAMENTO CROMADO;-MACANETA TIPO ALAVANCA,EM ZAMAK OU LATAO,ACABAMENTO POLIDOE CROMADO;-ESPELHO RET.OU SEMIELIPTICO FERRO OU LATAO;-3 DOBRADICAS DE FERRO GALV.DE 3"X2.1/2",C/PINOS E BOLAS DE LATAO</v>
      </c>
      <c r="D46" s="66" t="str">
        <f>'PLANILHA ORÇAMENTÁRIA'!E204</f>
        <v>UN</v>
      </c>
      <c r="E46" s="64">
        <f>'PLANILHA ORÇAMENTÁRIA'!F204</f>
        <v>16</v>
      </c>
      <c r="F46" s="63" t="e">
        <f>#REF!</f>
        <v>#REF!</v>
      </c>
      <c r="G46" s="63">
        <f>'PLANILHA ORÇAMENTÁRIA'!H204</f>
        <v>0</v>
      </c>
      <c r="H46" s="65" t="e">
        <f>#REF!</f>
        <v>#REF!</v>
      </c>
      <c r="I46" s="63">
        <f>'PLANILHA ORÇAMENTÁRIA'!I204</f>
        <v>0</v>
      </c>
      <c r="J46" s="43" t="e">
        <f t="shared" si="0"/>
        <v>#REF!</v>
      </c>
      <c r="K46" s="44" t="e">
        <f t="shared" si="1"/>
        <v>#REF!</v>
      </c>
    </row>
    <row r="47" spans="1:11" ht="15">
      <c r="A47" s="66" t="str">
        <f>'PLANILHA ORÇAMENTÁRIA'!B148</f>
        <v>10.2</v>
      </c>
      <c r="B47" s="66" t="e">
        <f>#REF!</f>
        <v>#REF!</v>
      </c>
      <c r="C47" s="68" t="str">
        <f>'PLANILHA ORÇAMENTÁRIA'!D148</f>
        <v>ARRASAMENTO DE ESTACA RAIZ DE 12" A 16" DE DIAMETRO</v>
      </c>
      <c r="D47" s="66" t="str">
        <f>'PLANILHA ORÇAMENTÁRIA'!E148</f>
        <v>UN</v>
      </c>
      <c r="E47" s="64">
        <f>'PLANILHA ORÇAMENTÁRIA'!F148</f>
        <v>138</v>
      </c>
      <c r="F47" s="63" t="e">
        <f>#REF!</f>
        <v>#REF!</v>
      </c>
      <c r="G47" s="63">
        <f>'PLANILHA ORÇAMENTÁRIA'!H148</f>
        <v>0</v>
      </c>
      <c r="H47" s="65" t="e">
        <f>#REF!</f>
        <v>#REF!</v>
      </c>
      <c r="I47" s="63">
        <f>'PLANILHA ORÇAMENTÁRIA'!I148</f>
        <v>0</v>
      </c>
      <c r="J47" s="43" t="e">
        <f t="shared" si="0"/>
        <v>#REF!</v>
      </c>
      <c r="K47" s="44" t="e">
        <f t="shared" si="1"/>
        <v>#REF!</v>
      </c>
    </row>
    <row r="48" spans="1:11" ht="55.2">
      <c r="A48" s="66" t="str">
        <f>'PLANILHA ORÇAMENTÁRIA'!B187</f>
        <v>13.14</v>
      </c>
      <c r="B48" s="66" t="e">
        <f>#REF!</f>
        <v>#REF!</v>
      </c>
      <c r="C48" s="68" t="str">
        <f>'PLANILHA ORÇAMENTÁRIA'!D187</f>
        <v>VENEZIANA VERTICAL(BRISE SOLEIL)DE CHAPA DE ALUMINIO,COM 1,2MM DE ESPESSURA,FIXADO EM CANTONEIRAS DE ACO APARAFUSADAS,EMEDIDA PELA AREA COLOCADA.FORNECIMENTO E COLOCACAO</v>
      </c>
      <c r="D48" s="66" t="str">
        <f>'PLANILHA ORÇAMENTÁRIA'!E187</f>
        <v>M2</v>
      </c>
      <c r="E48" s="64">
        <f>'PLANILHA ORÇAMENTÁRIA'!F187</f>
        <v>116</v>
      </c>
      <c r="F48" s="63" t="e">
        <f>#REF!</f>
        <v>#REF!</v>
      </c>
      <c r="G48" s="63">
        <f>'PLANILHA ORÇAMENTÁRIA'!H187</f>
        <v>0</v>
      </c>
      <c r="H48" s="65" t="e">
        <f>#REF!</f>
        <v>#REF!</v>
      </c>
      <c r="I48" s="63">
        <f>'PLANILHA ORÇAMENTÁRIA'!I187</f>
        <v>0</v>
      </c>
      <c r="J48" s="43" t="e">
        <f t="shared" si="0"/>
        <v>#REF!</v>
      </c>
      <c r="K48" s="44" t="e">
        <f t="shared" si="1"/>
        <v>#REF!</v>
      </c>
    </row>
    <row r="49" spans="1:11" ht="69">
      <c r="A49" s="66" t="str">
        <f>'PLANILHA ORÇAMENTÁRIA'!B168</f>
        <v>12.4</v>
      </c>
      <c r="B49" s="66" t="e">
        <f>#REF!</f>
        <v>#REF!</v>
      </c>
      <c r="C49" s="68" t="str">
        <f>'PLANILHA ORÇAMENTÁRIA'!D168</f>
        <v>PAREDE DE BLOCOS CERAMICOS VAZADOS(COBOGO),DE 10X10X10CM,ASSENTES COM ARGAMASSA DE CIMENTO E AREIA,NO TRACO 1:4,LEVANDOUM VERGALHAO DE 4,2MM EM CADA JUNTA HORIZONTAL,PRESO NAS EXTREMIDADES A ESTRUTURA OU ALVENARIA EXISTENTE</v>
      </c>
      <c r="D49" s="66" t="str">
        <f>'PLANILHA ORÇAMENTÁRIA'!E168</f>
        <v>M2</v>
      </c>
      <c r="E49" s="64">
        <f>'PLANILHA ORÇAMENTÁRIA'!F168</f>
        <v>12</v>
      </c>
      <c r="F49" s="63" t="e">
        <f>#REF!</f>
        <v>#REF!</v>
      </c>
      <c r="G49" s="63">
        <f>'PLANILHA ORÇAMENTÁRIA'!H168</f>
        <v>0</v>
      </c>
      <c r="H49" s="65" t="e">
        <f>#REF!</f>
        <v>#REF!</v>
      </c>
      <c r="I49" s="63">
        <f>'PLANILHA ORÇAMENTÁRIA'!I168</f>
        <v>0</v>
      </c>
      <c r="J49" s="43" t="e">
        <f t="shared" si="0"/>
        <v>#REF!</v>
      </c>
      <c r="K49" s="44" t="e">
        <f t="shared" si="1"/>
        <v>#REF!</v>
      </c>
    </row>
    <row r="50" spans="1:11" ht="55.2">
      <c r="A50" s="66" t="str">
        <f>'PLANILHA ORÇAMENTÁRIA'!B167</f>
        <v>12.3</v>
      </c>
      <c r="B50" s="66" t="e">
        <f>#REF!</f>
        <v>#REF!</v>
      </c>
      <c r="C50" s="68" t="str">
        <f>'PLANILHA ORÇAMENTÁRIA'!D167</f>
        <v>PAREDE DIVISORIA PARA SANITARIO EM GRANITO CINZA ANDORINHA,COM 2CM DE ESPESSURA,POLIDA NAS DUAS FACES,FIXACAO PISO OU PAREDE,EXCLUSIVE FERRAGENS PARA FIXACAO.FORNECIMENTO E COLOCACAO</v>
      </c>
      <c r="D50" s="66" t="str">
        <f>'PLANILHA ORÇAMENTÁRIA'!E167</f>
        <v>M2</v>
      </c>
      <c r="E50" s="64">
        <f>'PLANILHA ORÇAMENTÁRIA'!F167</f>
        <v>49.05</v>
      </c>
      <c r="F50" s="63" t="e">
        <f>#REF!</f>
        <v>#REF!</v>
      </c>
      <c r="G50" s="63">
        <f>'PLANILHA ORÇAMENTÁRIA'!H167</f>
        <v>0</v>
      </c>
      <c r="H50" s="65" t="e">
        <f>#REF!</f>
        <v>#REF!</v>
      </c>
      <c r="I50" s="63">
        <f>'PLANILHA ORÇAMENTÁRIA'!I167</f>
        <v>0</v>
      </c>
      <c r="J50" s="43" t="e">
        <f t="shared" si="0"/>
        <v>#REF!</v>
      </c>
      <c r="K50" s="44" t="e">
        <f t="shared" si="1"/>
        <v>#REF!</v>
      </c>
    </row>
    <row r="51" spans="1:11" ht="69">
      <c r="A51" s="66" t="str">
        <f>'PLANILHA ORÇAMENTÁRIA'!B166</f>
        <v>12.2</v>
      </c>
      <c r="B51" s="66" t="e">
        <f>#REF!</f>
        <v>#REF!</v>
      </c>
      <c r="C51" s="68" t="str">
        <f>'PLANILHA ORÇAMENTÁRIA'!D166</f>
        <v>ALVENARIA DE BLOCOS DE CONCRETO 15X20X40CM,ASSENTES COM ARGAMASSA DE CIMENTO E AREIA,NO TRACO 1:8,EM PAREDES DE 0,15M DEESPESSURA,COM VAOS OU ARESTAS,ATE 3,00M DE ALTURA E MEDIDA PELA AREA REAL</v>
      </c>
      <c r="D51" s="66" t="str">
        <f>'PLANILHA ORÇAMENTÁRIA'!E166</f>
        <v>M2</v>
      </c>
      <c r="E51" s="64">
        <f>'PLANILHA ORÇAMENTÁRIA'!F166</f>
        <v>148</v>
      </c>
      <c r="F51" s="63" t="e">
        <f>#REF!</f>
        <v>#REF!</v>
      </c>
      <c r="G51" s="63">
        <f>'PLANILHA ORÇAMENTÁRIA'!H166</f>
        <v>0</v>
      </c>
      <c r="H51" s="65" t="e">
        <f>#REF!</f>
        <v>#REF!</v>
      </c>
      <c r="I51" s="63">
        <f>'PLANILHA ORÇAMENTÁRIA'!I166</f>
        <v>0</v>
      </c>
      <c r="J51" s="43" t="e">
        <f t="shared" si="0"/>
        <v>#REF!</v>
      </c>
      <c r="K51" s="44" t="e">
        <f t="shared" si="1"/>
        <v>#REF!</v>
      </c>
    </row>
    <row r="52" spans="1:11" ht="27.6">
      <c r="A52" s="66" t="str">
        <f>'PLANILHA ORÇAMENTÁRIA'!B279</f>
        <v>15.52</v>
      </c>
      <c r="B52" s="66" t="e">
        <f>#REF!</f>
        <v>#REF!</v>
      </c>
      <c r="C52" s="68" t="str">
        <f>'PLANILHA ORÇAMENTÁRIA'!D279</f>
        <v>REGISTRO DE GAVETA,EM BRONZE,COM DIAMETRO DE 2.1/2".FORNECIMENTO E COLOCACAO</v>
      </c>
      <c r="D52" s="66" t="str">
        <f>'PLANILHA ORÇAMENTÁRIA'!E279</f>
        <v>UN</v>
      </c>
      <c r="E52" s="64">
        <f>'PLANILHA ORÇAMENTÁRIA'!F279</f>
        <v>8</v>
      </c>
      <c r="F52" s="63" t="e">
        <f>#REF!</f>
        <v>#REF!</v>
      </c>
      <c r="G52" s="63">
        <f>'PLANILHA ORÇAMENTÁRIA'!H279</f>
        <v>0</v>
      </c>
      <c r="H52" s="65" t="e">
        <f>#REF!</f>
        <v>#REF!</v>
      </c>
      <c r="I52" s="63">
        <f>'PLANILHA ORÇAMENTÁRIA'!I279</f>
        <v>0</v>
      </c>
      <c r="J52" s="43" t="e">
        <f t="shared" si="0"/>
        <v>#REF!</v>
      </c>
      <c r="K52" s="44" t="e">
        <f t="shared" si="1"/>
        <v>#REF!</v>
      </c>
    </row>
    <row r="53" spans="1:11" ht="27.6">
      <c r="A53" s="66" t="str">
        <f>'PLANILHA ORÇAMENTÁRIA'!B296</f>
        <v>15.69</v>
      </c>
      <c r="B53" s="66" t="e">
        <f>#REF!</f>
        <v>#REF!</v>
      </c>
      <c r="C53" s="68" t="str">
        <f>'PLANILHA ORÇAMENTÁRIA'!D296</f>
        <v>TUBO PARA VENTILACAO EM PVC DE 75MM,INCLUSIVE CONEXOES.FORNECIMENTO E ASSENTAMENTO</v>
      </c>
      <c r="D53" s="66" t="str">
        <f>'PLANILHA ORÇAMENTÁRIA'!E296</f>
        <v>M</v>
      </c>
      <c r="E53" s="64">
        <f>'PLANILHA ORÇAMENTÁRIA'!F296</f>
        <v>18</v>
      </c>
      <c r="F53" s="63" t="e">
        <f>#REF!</f>
        <v>#REF!</v>
      </c>
      <c r="G53" s="63">
        <f>'PLANILHA ORÇAMENTÁRIA'!H296</f>
        <v>0</v>
      </c>
      <c r="H53" s="65" t="e">
        <f>#REF!</f>
        <v>#REF!</v>
      </c>
      <c r="I53" s="63">
        <f>'PLANILHA ORÇAMENTÁRIA'!I296</f>
        <v>0</v>
      </c>
      <c r="J53" s="43" t="e">
        <f t="shared" si="0"/>
        <v>#REF!</v>
      </c>
      <c r="K53" s="44" t="e">
        <f t="shared" si="1"/>
        <v>#REF!</v>
      </c>
    </row>
    <row r="54" spans="1:11" ht="15">
      <c r="A54" s="66" t="e">
        <f>#REF!</f>
        <v>#REF!</v>
      </c>
      <c r="B54" s="66" t="e">
        <f>#REF!</f>
        <v>#REF!</v>
      </c>
      <c r="C54" s="68" t="e">
        <f>#REF!</f>
        <v>#REF!</v>
      </c>
      <c r="D54" s="66" t="e">
        <f>#REF!</f>
        <v>#REF!</v>
      </c>
      <c r="E54" s="64" t="e">
        <f>#REF!</f>
        <v>#REF!</v>
      </c>
      <c r="F54" s="63" t="e">
        <f>#REF!</f>
        <v>#REF!</v>
      </c>
      <c r="G54" s="63" t="e">
        <f>#REF!</f>
        <v>#REF!</v>
      </c>
      <c r="H54" s="65" t="e">
        <f>#REF!</f>
        <v>#REF!</v>
      </c>
      <c r="I54" s="63" t="e">
        <f>#REF!</f>
        <v>#REF!</v>
      </c>
      <c r="J54" s="43" t="e">
        <f t="shared" si="0"/>
        <v>#REF!</v>
      </c>
      <c r="K54" s="44" t="e">
        <f t="shared" si="1"/>
        <v>#REF!</v>
      </c>
    </row>
    <row r="55" spans="1:11" ht="41.4">
      <c r="A55" s="66" t="str">
        <f>'PLANILHA ORÇAMENTÁRIA'!B341</f>
        <v>16.7</v>
      </c>
      <c r="B55" s="66" t="e">
        <f>#REF!</f>
        <v>#REF!</v>
      </c>
      <c r="C55" s="68" t="str">
        <f>'PLANILHA ORÇAMENTÁRIA'!D341</f>
        <v>IMPERMEABILIZACAO ASFALTICA (HIDRO-ASFALTO),CONSUMO DE 1,2KG/M2,EXCLUSIVE PREPARO DA SUPERFICIE E PROTECAO MECANICA</v>
      </c>
      <c r="D55" s="66" t="str">
        <f>'PLANILHA ORÇAMENTÁRIA'!E341</f>
        <v>M2</v>
      </c>
      <c r="E55" s="64">
        <f>'PLANILHA ORÇAMENTÁRIA'!F341</f>
        <v>135.8</v>
      </c>
      <c r="F55" s="63" t="e">
        <f>#REF!</f>
        <v>#REF!</v>
      </c>
      <c r="G55" s="63">
        <f>'PLANILHA ORÇAMENTÁRIA'!H341</f>
        <v>0</v>
      </c>
      <c r="H55" s="65" t="e">
        <f>#REF!</f>
        <v>#REF!</v>
      </c>
      <c r="I55" s="63">
        <f>'PLANILHA ORÇAMENTÁRIA'!I341</f>
        <v>0</v>
      </c>
      <c r="J55" s="43" t="e">
        <f t="shared" si="0"/>
        <v>#REF!</v>
      </c>
      <c r="K55" s="44" t="e">
        <f t="shared" si="1"/>
        <v>#REF!</v>
      </c>
    </row>
    <row r="56" spans="1:11" ht="55.2">
      <c r="A56" s="66" t="str">
        <f>'PLANILHA ORÇAMENTÁRIA'!B159</f>
        <v>11.7</v>
      </c>
      <c r="B56" s="66" t="e">
        <f>#REF!</f>
        <v>#REF!</v>
      </c>
      <c r="C56" s="68" t="str">
        <f>'PLANILHA ORÇAMENTÁRIA'!D159</f>
        <v>CONCRETO DOSADO RACIONALMENTE PARA UMA RESISTENCIA CARACTERISTICA A COMPRESSAO DE 20MPA,COMPREENDENDO APENAS O FORNECIMENTO DOS MATERIAIS,INCLUSIVE 5% DE PERDAS</v>
      </c>
      <c r="D56" s="66" t="str">
        <f>'PLANILHA ORÇAMENTÁRIA'!E159</f>
        <v>M3</v>
      </c>
      <c r="E56" s="64">
        <f>'PLANILHA ORÇAMENTÁRIA'!F159</f>
        <v>328.4</v>
      </c>
      <c r="F56" s="63" t="e">
        <f>#REF!</f>
        <v>#REF!</v>
      </c>
      <c r="G56" s="63">
        <f>'PLANILHA ORÇAMENTÁRIA'!H159</f>
        <v>0</v>
      </c>
      <c r="H56" s="65" t="e">
        <f>#REF!</f>
        <v>#REF!</v>
      </c>
      <c r="I56" s="63">
        <f>'PLANILHA ORÇAMENTÁRIA'!I159</f>
        <v>0</v>
      </c>
      <c r="J56" s="43" t="e">
        <f t="shared" si="0"/>
        <v>#REF!</v>
      </c>
      <c r="K56" s="44" t="e">
        <f t="shared" si="1"/>
        <v>#REF!</v>
      </c>
    </row>
    <row r="57" spans="1:11" ht="55.2">
      <c r="A57" s="66" t="str">
        <f>'PLANILHA ORÇAMENTÁRIA'!B271</f>
        <v>15.44</v>
      </c>
      <c r="B57" s="66" t="e">
        <f>#REF!</f>
        <v>#REF!</v>
      </c>
      <c r="C57" s="68" t="str">
        <f>'PLANILHA ORÇAMENTÁRIA'!D271</f>
        <v>ELETRODUTO DE FERRO GALVANIZADO,TIPO MEDIO,DIAMETRO DE 3/4",INCLUSIVE CONEXOES E EMENDAS,EXCLUSIVE ABERTURA E FECHAMENTODE RASGO.FORNECIMENTO E ASSENTAMENTO</v>
      </c>
      <c r="D57" s="66" t="str">
        <f>'PLANILHA ORÇAMENTÁRIA'!E271</f>
        <v>M</v>
      </c>
      <c r="E57" s="64">
        <f>'PLANILHA ORÇAMENTÁRIA'!F271</f>
        <v>75</v>
      </c>
      <c r="F57" s="63" t="e">
        <f>#REF!</f>
        <v>#REF!</v>
      </c>
      <c r="G57" s="63">
        <f>'PLANILHA ORÇAMENTÁRIA'!H271</f>
        <v>0</v>
      </c>
      <c r="H57" s="65" t="e">
        <f>#REF!</f>
        <v>#REF!</v>
      </c>
      <c r="I57" s="63">
        <f>'PLANILHA ORÇAMENTÁRIA'!I271</f>
        <v>0</v>
      </c>
      <c r="J57" s="43" t="e">
        <f t="shared" si="0"/>
        <v>#REF!</v>
      </c>
      <c r="K57" s="44" t="e">
        <f t="shared" si="1"/>
        <v>#REF!</v>
      </c>
    </row>
    <row r="58" spans="1:11" ht="96.6">
      <c r="A58" s="66" t="str">
        <f>'PLANILHA ORÇAMENTÁRIA'!B177</f>
        <v>13.4</v>
      </c>
      <c r="B58" s="66" t="e">
        <f>#REF!</f>
        <v>#REF!</v>
      </c>
      <c r="C58" s="68" t="str">
        <f>'PLANILHA ORÇAMENTÁRIA'!D177</f>
        <v>REVESTIMENTO DE PAREDES COM LADRILHOS CERAMICOS COM MEDIDASEM TORNO DE (10X10)CM,EM PLACA TELADA NO FORMATO EM TORNO DE(30X30)CM,NAS CORES BRANCO,CINZA,BEGE,CREME,AZUL,MARROM E PRETO,CONFORME ABNT NBR 16928,ASSENTE COM ARGAMASSA COLANTE,REJUNTAMENTO COM ARGAMASSA INDUSTRIALIZADA,EXCLUSIVE CHAPISCOE EMBOCO</v>
      </c>
      <c r="D58" s="66" t="str">
        <f>'PLANILHA ORÇAMENTÁRIA'!E177</f>
        <v>M2</v>
      </c>
      <c r="E58" s="64">
        <f>'PLANILHA ORÇAMENTÁRIA'!F177</f>
        <v>320</v>
      </c>
      <c r="F58" s="63" t="e">
        <f>#REF!</f>
        <v>#REF!</v>
      </c>
      <c r="G58" s="63">
        <f>'PLANILHA ORÇAMENTÁRIA'!H177</f>
        <v>0</v>
      </c>
      <c r="H58" s="65" t="e">
        <f>#REF!</f>
        <v>#REF!</v>
      </c>
      <c r="I58" s="63">
        <f>'PLANILHA ORÇAMENTÁRIA'!I177</f>
        <v>0</v>
      </c>
      <c r="J58" s="43" t="e">
        <f t="shared" si="0"/>
        <v>#REF!</v>
      </c>
      <c r="K58" s="44" t="e">
        <f t="shared" si="1"/>
        <v>#REF!</v>
      </c>
    </row>
    <row r="59" spans="1:11" ht="55.2">
      <c r="A59" s="66" t="str">
        <f>'PLANILHA ORÇAMENTÁRIA'!B129</f>
        <v>8.6</v>
      </c>
      <c r="B59" s="66" t="e">
        <f>#REF!</f>
        <v>#REF!</v>
      </c>
      <c r="C59" s="68" t="str">
        <f>'PLANILHA ORÇAMENTÁRIA'!D129</f>
        <v>REVESTIMENTO DE PISO COM CERAMICA TATIL DIRECIONAL,(LADRILHOHIDRAULICO),PARA PESSOAS COM NECESSIDADES ESPECIFICAS,ASSENTES SOBRE SUPERFICIE EM OSSO,CONFORME ITEM 13.330.0010</v>
      </c>
      <c r="D59" s="66" t="str">
        <f>'PLANILHA ORÇAMENTÁRIA'!E129</f>
        <v>M2</v>
      </c>
      <c r="E59" s="64">
        <f>'PLANILHA ORÇAMENTÁRIA'!F129</f>
        <v>26.92</v>
      </c>
      <c r="F59" s="63" t="e">
        <f>#REF!</f>
        <v>#REF!</v>
      </c>
      <c r="G59" s="63">
        <f>'PLANILHA ORÇAMENTÁRIA'!H129</f>
        <v>0</v>
      </c>
      <c r="H59" s="65" t="e">
        <f>#REF!</f>
        <v>#REF!</v>
      </c>
      <c r="I59" s="63">
        <f>'PLANILHA ORÇAMENTÁRIA'!I129</f>
        <v>0</v>
      </c>
      <c r="J59" s="43" t="e">
        <f t="shared" si="0"/>
        <v>#REF!</v>
      </c>
      <c r="K59" s="44" t="e">
        <f t="shared" si="1"/>
        <v>#REF!</v>
      </c>
    </row>
    <row r="60" spans="1:11" ht="69">
      <c r="A60" s="66" t="str">
        <f>'PLANILHA ORÇAMENTÁRIA'!B128</f>
        <v>8.5</v>
      </c>
      <c r="B60" s="66" t="e">
        <f>#REF!</f>
        <v>#REF!</v>
      </c>
      <c r="C60" s="68" t="str">
        <f>'PLANILHA ORÇAMENTÁRIA'!D128</f>
        <v>MEIO-FIO RETO DE CONCRETO SIMPLES FCK=15MPA,PRE-MOLDADO,TIPODER-RJ,MEDINDO 0,15M NA BASE E COM ALTURA DE 0,45M,REJUNTAMENTO COM ARGAMASSA DE CIMENTO E AREIA,NO TRACO 1:3,5,COM FORNECIMENTO DE TODOS OS MATERIAIS,ESCAVACAO E REATERRO</v>
      </c>
      <c r="D60" s="66" t="str">
        <f>'PLANILHA ORÇAMENTÁRIA'!E128</f>
        <v>M</v>
      </c>
      <c r="E60" s="64">
        <f>'PLANILHA ORÇAMENTÁRIA'!F128</f>
        <v>620</v>
      </c>
      <c r="F60" s="63" t="e">
        <f>#REF!</f>
        <v>#REF!</v>
      </c>
      <c r="G60" s="63">
        <f>'PLANILHA ORÇAMENTÁRIA'!H128</f>
        <v>0</v>
      </c>
      <c r="H60" s="65" t="e">
        <f>#REF!</f>
        <v>#REF!</v>
      </c>
      <c r="I60" s="63">
        <f>'PLANILHA ORÇAMENTÁRIA'!I128</f>
        <v>0</v>
      </c>
      <c r="J60" s="43" t="e">
        <f t="shared" si="0"/>
        <v>#REF!</v>
      </c>
      <c r="K60" s="44" t="e">
        <f t="shared" si="1"/>
        <v>#REF!</v>
      </c>
    </row>
    <row r="61" spans="1:11" ht="110.4">
      <c r="A61" s="66" t="str">
        <f>'PLANILHA ORÇAMENTÁRIA'!B202</f>
        <v>14.9</v>
      </c>
      <c r="B61" s="66" t="e">
        <f>#REF!</f>
        <v>#REF!</v>
      </c>
      <c r="C61" s="68" t="str">
        <f>'PLANILHA ORÇAMENTÁRIA'!D202</f>
        <v>PORTA DE MADEIRA DE LEI,COMPENSADO DE 80X210X3,5CM,COM VISOREM POLICARBONATO TRANSLUCIDO DE 4MM,MEDINDO 1,10X0,20M,MOLA"FECHA PORTA", PUXADORES VERTICAIS METALICO 40CM, ADUELA 13X3CM E ALIZARES 5X2CM,FAIXAS PROTETORAS EM MATERIAL VINILICOCOM 50CM DE ALTURA NA PARTE INFERIOR,CONFORME DESENHO CDRFS/Nº,EXCLUSIVE PINTURA E FERRAGENS.FORNECIMENTO E COLOCACAO</v>
      </c>
      <c r="D61" s="66" t="str">
        <f>'PLANILHA ORÇAMENTÁRIA'!E202</f>
        <v>UN</v>
      </c>
      <c r="E61" s="64">
        <f>'PLANILHA ORÇAMENTÁRIA'!F202</f>
        <v>58</v>
      </c>
      <c r="F61" s="63" t="e">
        <f>#REF!</f>
        <v>#REF!</v>
      </c>
      <c r="G61" s="63">
        <f>'PLANILHA ORÇAMENTÁRIA'!H202</f>
        <v>0</v>
      </c>
      <c r="H61" s="65" t="e">
        <f>#REF!</f>
        <v>#REF!</v>
      </c>
      <c r="I61" s="63">
        <f>'PLANILHA ORÇAMENTÁRIA'!I202</f>
        <v>0</v>
      </c>
      <c r="J61" s="43" t="e">
        <f t="shared" si="0"/>
        <v>#REF!</v>
      </c>
      <c r="K61" s="44" t="e">
        <f t="shared" si="1"/>
        <v>#REF!</v>
      </c>
    </row>
    <row r="62" spans="1:11" ht="69">
      <c r="A62" s="66" t="str">
        <f>'PLANILHA ORÇAMENTÁRIA'!B79</f>
        <v>5.7</v>
      </c>
      <c r="B62" s="66" t="e">
        <f>#REF!</f>
        <v>#REF!</v>
      </c>
      <c r="C62" s="68" t="str">
        <f>'PLANILHA ORÇAMENTÁRIA'!D79</f>
        <v>PLACA FOTOLUMINESCENTE DE SINALIZACAO DE SEGURANCA CONTRA INCENDIO,PARA SAIDA DE EMERGENCIA,EM PVC ANTICHAMA,DIMENSOES APROXIMADAS DE (20X40)CM,CONFORME ABNT NBR 16820.FORNECIMENTOE COLOCACAO</v>
      </c>
      <c r="D62" s="66" t="str">
        <f>'PLANILHA ORÇAMENTÁRIA'!E79</f>
        <v>UN</v>
      </c>
      <c r="E62" s="64">
        <f>'PLANILHA ORÇAMENTÁRIA'!F79</f>
        <v>24</v>
      </c>
      <c r="F62" s="63" t="e">
        <f>#REF!</f>
        <v>#REF!</v>
      </c>
      <c r="G62" s="63">
        <f>'PLANILHA ORÇAMENTÁRIA'!H79</f>
        <v>0</v>
      </c>
      <c r="H62" s="65" t="e">
        <f>#REF!</f>
        <v>#REF!</v>
      </c>
      <c r="I62" s="63">
        <f>'PLANILHA ORÇAMENTÁRIA'!I79</f>
        <v>0</v>
      </c>
      <c r="J62" s="43" t="e">
        <f t="shared" si="0"/>
        <v>#REF!</v>
      </c>
      <c r="K62" s="44" t="e">
        <f t="shared" si="1"/>
        <v>#REF!</v>
      </c>
    </row>
    <row r="63" spans="1:11" ht="110.4">
      <c r="A63" s="66" t="str">
        <f>'PLANILHA ORÇAMENTÁRIA'!B113</f>
        <v>6.15</v>
      </c>
      <c r="B63" s="66" t="e">
        <f>#REF!</f>
        <v>#REF!</v>
      </c>
      <c r="C63" s="68" t="str">
        <f>'PLANILHA ORÇAMENTÁRIA'!D113</f>
        <v>CAIXA DE AREIA DE CONCRETO ARMADO DE 1,00X1,00X1,80M,PARA COLETOR DE AGUAS PLUVIAIS DE 0,40M DE DIAMETRO COM PAREDES DEO,15M DE ESPESSURA,SENDO A BASE EM CONCRETO DOSADO PARA FCK=10MPA E REVESTIDA DE ARGAMASSA DE CIMENTO E AREIA,TRACO 1:4EM VOLUME,DEGRAUS DE FERRO FUNDIDO,INCLUSIVE FORNECIMENTO DETODOS OS MATERIAIS</v>
      </c>
      <c r="D63" s="66" t="str">
        <f>'PLANILHA ORÇAMENTÁRIA'!E113</f>
        <v>UN</v>
      </c>
      <c r="E63" s="64">
        <f>'PLANILHA ORÇAMENTÁRIA'!F113</f>
        <v>2</v>
      </c>
      <c r="F63" s="63" t="e">
        <f>#REF!</f>
        <v>#REF!</v>
      </c>
      <c r="G63" s="63">
        <f>'PLANILHA ORÇAMENTÁRIA'!H113</f>
        <v>0</v>
      </c>
      <c r="H63" s="65" t="e">
        <f>#REF!</f>
        <v>#REF!</v>
      </c>
      <c r="I63" s="63">
        <f>'PLANILHA ORÇAMENTÁRIA'!I113</f>
        <v>0</v>
      </c>
      <c r="J63" s="43" t="e">
        <f t="shared" si="0"/>
        <v>#REF!</v>
      </c>
      <c r="K63" s="44" t="e">
        <f t="shared" si="1"/>
        <v>#REF!</v>
      </c>
    </row>
    <row r="64" spans="1:11" ht="69">
      <c r="A64" s="66" t="str">
        <f>'PLANILHA ORÇAMENTÁRIA'!B83</f>
        <v>5.11</v>
      </c>
      <c r="B64" s="66" t="e">
        <f>#REF!</f>
        <v>#REF!</v>
      </c>
      <c r="C64" s="68" t="str">
        <f>'PLANILHA ORÇAMENTÁRIA'!D83</f>
        <v>PLACA FOTOLUMINESCENTE DE SINALIZACAO DE SEGURANCA CONTRA INCENDIO,DE PROIBICAO,EM PVC ANTICHAMA,FORMA CIRCULAR,DIAMETROAPROXIMADO DE 20CM,CONFORME ABNT NBR 16820.FORNECIMENTO E COLOCACAO</v>
      </c>
      <c r="D64" s="66" t="str">
        <f>'PLANILHA ORÇAMENTÁRIA'!E83</f>
        <v>UN</v>
      </c>
      <c r="E64" s="64">
        <f>'PLANILHA ORÇAMENTÁRIA'!F83</f>
        <v>6</v>
      </c>
      <c r="F64" s="63" t="e">
        <f>#REF!</f>
        <v>#REF!</v>
      </c>
      <c r="G64" s="63">
        <f>'PLANILHA ORÇAMENTÁRIA'!H83</f>
        <v>0</v>
      </c>
      <c r="H64" s="65" t="e">
        <f>#REF!</f>
        <v>#REF!</v>
      </c>
      <c r="I64" s="63">
        <f>'PLANILHA ORÇAMENTÁRIA'!I83</f>
        <v>0</v>
      </c>
      <c r="J64" s="43" t="e">
        <f t="shared" si="0"/>
        <v>#REF!</v>
      </c>
      <c r="K64" s="44" t="e">
        <f t="shared" si="1"/>
        <v>#REF!</v>
      </c>
    </row>
    <row r="65" spans="1:11" ht="41.4">
      <c r="A65" s="66" t="str">
        <f>'PLANILHA ORÇAMENTÁRIA'!B174</f>
        <v>13.1</v>
      </c>
      <c r="B65" s="66" t="e">
        <f>#REF!</f>
        <v>#REF!</v>
      </c>
      <c r="C65" s="68" t="str">
        <f>'PLANILHA ORÇAMENTÁRIA'!D174</f>
        <v>CHAPISCO EM SUPERFICIE DE CONCRETO OU ALVENARIA,COM ARGAMASSA DE CIMENTO E AREIA,NO TRACO 1:3,COM 5MM DE ESPESSURA</v>
      </c>
      <c r="D65" s="66" t="str">
        <f>'PLANILHA ORÇAMENTÁRIA'!E174</f>
        <v>M2</v>
      </c>
      <c r="E65" s="64">
        <f>'PLANILHA ORÇAMENTÁRIA'!F174</f>
        <v>7258.26</v>
      </c>
      <c r="F65" s="63" t="e">
        <f>#REF!</f>
        <v>#REF!</v>
      </c>
      <c r="G65" s="63">
        <f>'PLANILHA ORÇAMENTÁRIA'!H174</f>
        <v>0</v>
      </c>
      <c r="H65" s="65" t="e">
        <f>#REF!</f>
        <v>#REF!</v>
      </c>
      <c r="I65" s="63">
        <f>'PLANILHA ORÇAMENTÁRIA'!I174</f>
        <v>0</v>
      </c>
      <c r="J65" s="43" t="e">
        <f t="shared" si="0"/>
        <v>#REF!</v>
      </c>
      <c r="K65" s="44" t="e">
        <f t="shared" si="1"/>
        <v>#REF!</v>
      </c>
    </row>
    <row r="66" spans="1:11" ht="41.4">
      <c r="A66" s="66" t="str">
        <f>'PLANILHA ORÇAMENTÁRIA'!B238</f>
        <v>15.11</v>
      </c>
      <c r="B66" s="66" t="e">
        <f>#REF!</f>
        <v>#REF!</v>
      </c>
      <c r="C66" s="68" t="str">
        <f>'PLANILHA ORÇAMENTÁRIA'!D238</f>
        <v>CABO SOLIDO DE COBRE ELETROLITICO NU,TEMPERA MOLE,CLASSE 2,SECAO CIRCULAR DE 35MM2.FORNECIMENTO E COLOCACAO</v>
      </c>
      <c r="D66" s="66" t="str">
        <f>'PLANILHA ORÇAMENTÁRIA'!E238</f>
        <v>M</v>
      </c>
      <c r="E66" s="64">
        <f>'PLANILHA ORÇAMENTÁRIA'!F238</f>
        <v>186.8</v>
      </c>
      <c r="F66" s="63" t="e">
        <f>#REF!</f>
        <v>#REF!</v>
      </c>
      <c r="G66" s="63">
        <f>'PLANILHA ORÇAMENTÁRIA'!H238</f>
        <v>0</v>
      </c>
      <c r="H66" s="65" t="e">
        <f>#REF!</f>
        <v>#REF!</v>
      </c>
      <c r="I66" s="63">
        <f>'PLANILHA ORÇAMENTÁRIA'!I238</f>
        <v>0</v>
      </c>
      <c r="J66" s="43" t="e">
        <f t="shared" si="0"/>
        <v>#REF!</v>
      </c>
      <c r="K66" s="44" t="e">
        <f t="shared" si="1"/>
        <v>#REF!</v>
      </c>
    </row>
    <row r="67" spans="1:11" ht="110.4">
      <c r="A67" s="66" t="str">
        <f>'PLANILHA ORÇAMENTÁRIA'!B339</f>
        <v>16.5</v>
      </c>
      <c r="B67" s="66" t="e">
        <f>#REF!</f>
        <v>#REF!</v>
      </c>
      <c r="C67" s="68" t="str">
        <f>'PLANILHA ORÇAMENTÁRIA'!D339</f>
        <v>IMPERMEABILIZACAO COM MANTA BASE ASFALTO MODIFICADO C/POLIMEROS,CONFORME ABNT NBR 9952,TIPO II-A OU II-B,ESP.4,0M,CONSUMO MINIMO 1,15M2/M2,APLICACAO C/CHAMA MACARICO SOBRE PRIMER ASFALTICO BASE AGUA OU SOLVENTE,CONSUMO 0,40KG/M2,INCLUSIVE ESTE,EM SUBSTRATO C/CAIMENTO DE 1%,EXCLUSIVE REGULARIZACAO,CAMADA SEPARADORA E PROTECAO MECANICA</v>
      </c>
      <c r="D67" s="66" t="str">
        <f>'PLANILHA ORÇAMENTÁRIA'!E339</f>
        <v>M2</v>
      </c>
      <c r="E67" s="64">
        <f>'PLANILHA ORÇAMENTÁRIA'!F339</f>
        <v>135.59</v>
      </c>
      <c r="F67" s="63" t="e">
        <f>#REF!</f>
        <v>#REF!</v>
      </c>
      <c r="G67" s="63">
        <f>'PLANILHA ORÇAMENTÁRIA'!H339</f>
        <v>0</v>
      </c>
      <c r="H67" s="65" t="e">
        <f>#REF!</f>
        <v>#REF!</v>
      </c>
      <c r="I67" s="63">
        <f>'PLANILHA ORÇAMENTÁRIA'!I339</f>
        <v>0</v>
      </c>
      <c r="J67" s="43" t="e">
        <f t="shared" si="0"/>
        <v>#REF!</v>
      </c>
      <c r="K67" s="44" t="e">
        <f t="shared" si="1"/>
        <v>#REF!</v>
      </c>
    </row>
    <row r="68" spans="1:11" ht="124.2">
      <c r="A68" s="66" t="str">
        <f>'PLANILHA ORÇAMENTÁRIA'!B125</f>
        <v>8.2</v>
      </c>
      <c r="B68" s="66" t="e">
        <f>#REF!</f>
        <v>#REF!</v>
      </c>
      <c r="C68" s="68" t="str">
        <f>'PLANILHA ORÇAMENTÁRIA'!D125</f>
        <v>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v>
      </c>
      <c r="D68" s="66" t="str">
        <f>'PLANILHA ORÇAMENTÁRIA'!E125</f>
        <v>M2</v>
      </c>
      <c r="E68" s="64">
        <f>'PLANILHA ORÇAMENTÁRIA'!F125</f>
        <v>360</v>
      </c>
      <c r="F68" s="63" t="e">
        <f>#REF!</f>
        <v>#REF!</v>
      </c>
      <c r="G68" s="63">
        <f>'PLANILHA ORÇAMENTÁRIA'!H125</f>
        <v>0</v>
      </c>
      <c r="H68" s="65" t="e">
        <f>#REF!</f>
        <v>#REF!</v>
      </c>
      <c r="I68" s="63">
        <f>'PLANILHA ORÇAMENTÁRIA'!I125</f>
        <v>0</v>
      </c>
      <c r="J68" s="43" t="e">
        <f t="shared" si="0"/>
        <v>#REF!</v>
      </c>
      <c r="K68" s="44" t="e">
        <f t="shared" si="1"/>
        <v>#REF!</v>
      </c>
    </row>
    <row r="69" spans="1:11" ht="27.6">
      <c r="A69" s="66" t="str">
        <f>'PLANILHA ORÇAMENTÁRIA'!B221</f>
        <v>14.28</v>
      </c>
      <c r="B69" s="66" t="e">
        <f>#REF!</f>
        <v>#REF!</v>
      </c>
      <c r="C69" s="68" t="str">
        <f>'PLANILHA ORÇAMENTÁRIA'!D221</f>
        <v>COLOCACAO DE UMA DOBRADICA COM AS DIMENSOES DE 3"X4" OU 3"X3.1/2",EM MADEIRA,EXCLUSIVE O FORNECIMENTO</v>
      </c>
      <c r="D69" s="66" t="str">
        <f>'PLANILHA ORÇAMENTÁRIA'!E221</f>
        <v>UN</v>
      </c>
      <c r="E69" s="64">
        <f>'PLANILHA ORÇAMENTÁRIA'!F221</f>
        <v>216</v>
      </c>
      <c r="F69" s="63" t="e">
        <f>#REF!</f>
        <v>#REF!</v>
      </c>
      <c r="G69" s="63">
        <f>'PLANILHA ORÇAMENTÁRIA'!H221</f>
        <v>0</v>
      </c>
      <c r="H69" s="65" t="e">
        <f>#REF!</f>
        <v>#REF!</v>
      </c>
      <c r="I69" s="63">
        <f>'PLANILHA ORÇAMENTÁRIA'!I221</f>
        <v>0</v>
      </c>
      <c r="J69" s="43" t="e">
        <f t="shared" si="0"/>
        <v>#REF!</v>
      </c>
      <c r="K69" s="44" t="e">
        <f t="shared" si="1"/>
        <v>#REF!</v>
      </c>
    </row>
    <row r="70" spans="1:11" ht="69">
      <c r="A70" s="66" t="str">
        <f>'PLANILHA ORÇAMENTÁRIA'!B352</f>
        <v>17.7</v>
      </c>
      <c r="B70" s="66" t="e">
        <f>#REF!</f>
        <v>#REF!</v>
      </c>
      <c r="C70" s="68" t="str">
        <f>'PLANILHA ORÇAMENTÁRIA'!D352</f>
        <v>PINTURA DE SINALIZACAO DE SOLO PARA EQUIPAMENTOS DE COMBATEA INCENDIO (EXTINTORES E HIDRANTES),EM QUADRADOS VERMELHOS DE (0,70X0,70)M E BORDAS AMARELAS DE 0,15M DE LARGURA,CONFORME ABNT NBR 16820</v>
      </c>
      <c r="D70" s="66" t="str">
        <f>'PLANILHA ORÇAMENTÁRIA'!E352</f>
        <v>UN</v>
      </c>
      <c r="E70" s="64">
        <f>'PLANILHA ORÇAMENTÁRIA'!F352</f>
        <v>33</v>
      </c>
      <c r="F70" s="63" t="e">
        <f>#REF!</f>
        <v>#REF!</v>
      </c>
      <c r="G70" s="63">
        <f>'PLANILHA ORÇAMENTÁRIA'!H352</f>
        <v>0</v>
      </c>
      <c r="H70" s="65" t="e">
        <f>#REF!</f>
        <v>#REF!</v>
      </c>
      <c r="I70" s="63">
        <f>'PLANILHA ORÇAMENTÁRIA'!I352</f>
        <v>0</v>
      </c>
      <c r="J70" s="43" t="e">
        <f t="shared" si="0"/>
        <v>#REF!</v>
      </c>
      <c r="K70" s="44" t="e">
        <f t="shared" si="1"/>
        <v>#REF!</v>
      </c>
    </row>
    <row r="71" spans="1:11" ht="41.4">
      <c r="A71" s="66" t="str">
        <f>'PLANILHA ORÇAMENTÁRIA'!B155</f>
        <v>11.3</v>
      </c>
      <c r="B71" s="66" t="e">
        <f>#REF!</f>
        <v>#REF!</v>
      </c>
      <c r="C71" s="68" t="str">
        <f>'PLANILHA ORÇAMENTÁRIA'!D155</f>
        <v>LONA DE POLIETILENO(LONA TERREIRO)COM ESPESSURA DE 0,20MM PARA IMPERMEABILIZACAO DE SOLO,MEDIDA PELA AREA COBERTA,INCLUSIVE PERDAS E TRANSPASSE</v>
      </c>
      <c r="D71" s="66" t="str">
        <f>'PLANILHA ORÇAMENTÁRIA'!E155</f>
        <v>M2</v>
      </c>
      <c r="E71" s="64">
        <f>'PLANILHA ORÇAMENTÁRIA'!F155</f>
        <v>3135.2299999999996</v>
      </c>
      <c r="F71" s="63" t="e">
        <f>#REF!</f>
        <v>#REF!</v>
      </c>
      <c r="G71" s="63">
        <f>'PLANILHA ORÇAMENTÁRIA'!H155</f>
        <v>0</v>
      </c>
      <c r="H71" s="65" t="e">
        <f>#REF!</f>
        <v>#REF!</v>
      </c>
      <c r="I71" s="63">
        <f>'PLANILHA ORÇAMENTÁRIA'!I155</f>
        <v>0</v>
      </c>
      <c r="J71" s="43" t="e">
        <f t="shared" si="0"/>
        <v>#REF!</v>
      </c>
      <c r="K71" s="44" t="e">
        <f t="shared" si="1"/>
        <v>#REF!</v>
      </c>
    </row>
    <row r="72" spans="1:11" ht="55.2">
      <c r="A72" s="66" t="str">
        <f>'PLANILHA ORÇAMENTÁRIA'!B253</f>
        <v>15.26</v>
      </c>
      <c r="B72" s="66" t="e">
        <f>#REF!</f>
        <v>#REF!</v>
      </c>
      <c r="C72" s="68" t="str">
        <f>'PLANILHA ORÇAMENTÁRIA'!D253</f>
        <v>DISPOSITIVO DE PROTECAO CONTRA SURTO (DPS),CLASSE II,1 POLO,TENSAO 175V,CORRENTES APROXIMADAS DE DESCARGA NOMINAL E MAXIMA DE 20KA E 45KA.FORNECIMENTO E COLOCACAO</v>
      </c>
      <c r="D72" s="66" t="str">
        <f>'PLANILHA ORÇAMENTÁRIA'!E253</f>
        <v>UN</v>
      </c>
      <c r="E72" s="64">
        <f>'PLANILHA ORÇAMENTÁRIA'!F253</f>
        <v>6</v>
      </c>
      <c r="F72" s="63" t="e">
        <f>#REF!</f>
        <v>#REF!</v>
      </c>
      <c r="G72" s="63">
        <f>'PLANILHA ORÇAMENTÁRIA'!H253</f>
        <v>0</v>
      </c>
      <c r="H72" s="65" t="e">
        <f>#REF!</f>
        <v>#REF!</v>
      </c>
      <c r="I72" s="63">
        <f>'PLANILHA ORÇAMENTÁRIA'!I253</f>
        <v>0</v>
      </c>
      <c r="J72" s="43" t="e">
        <f t="shared" si="0"/>
        <v>#REF!</v>
      </c>
      <c r="K72" s="44" t="e">
        <f t="shared" si="1"/>
        <v>#REF!</v>
      </c>
    </row>
    <row r="73" spans="1:11" ht="69">
      <c r="A73" s="66" t="str">
        <f>'PLANILHA ORÇAMENTÁRIA'!B80</f>
        <v>5.8</v>
      </c>
      <c r="B73" s="66" t="e">
        <f>#REF!</f>
        <v>#REF!</v>
      </c>
      <c r="C73" s="68" t="str">
        <f>'PLANILHA ORÇAMENTÁRIA'!D80</f>
        <v>PLACA FOTOLUMINESCENTE DE SINALIZACAO DE SEGURANCA CONTRA INCENDIO,PARA INDICACAO DE NUMERO DE PAVIMENTOS,EM PVC ANTICHAMA,DIMENSOES APROXIMADAS DE (10X10)CM,CONFORME ABNT NBR 16820.FORNECIMENTO E COLOCACAO</v>
      </c>
      <c r="D73" s="66" t="str">
        <f>'PLANILHA ORÇAMENTÁRIA'!E80</f>
        <v>UN</v>
      </c>
      <c r="E73" s="64">
        <f>'PLANILHA ORÇAMENTÁRIA'!F80</f>
        <v>4</v>
      </c>
      <c r="F73" s="63" t="e">
        <f>#REF!</f>
        <v>#REF!</v>
      </c>
      <c r="G73" s="63">
        <f>'PLANILHA ORÇAMENTÁRIA'!H80</f>
        <v>0</v>
      </c>
      <c r="H73" s="65" t="e">
        <f>#REF!</f>
        <v>#REF!</v>
      </c>
      <c r="I73" s="63">
        <f>'PLANILHA ORÇAMENTÁRIA'!I80</f>
        <v>0</v>
      </c>
      <c r="J73" s="43" t="e">
        <f t="shared" si="0"/>
        <v>#REF!</v>
      </c>
      <c r="K73" s="44" t="e">
        <f t="shared" si="1"/>
        <v>#REF!</v>
      </c>
    </row>
    <row r="74" spans="1:11" ht="69">
      <c r="A74" s="66" t="str">
        <f>'PLANILHA ORÇAMENTÁRIA'!B363</f>
        <v>18.6</v>
      </c>
      <c r="B74" s="66" t="e">
        <f>#REF!</f>
        <v>#REF!</v>
      </c>
      <c r="C74" s="68" t="str">
        <f>'PLANILHA ORÇAMENTÁRIA'!D363</f>
        <v>BANCA DE GRANITO CINZA CORUMBA,COM 2CM DE ESPESSURA,COM ABERTURA PARA 2 CUBAS (EXCLUSIVE ESTAS),SOBRE APOIOS DE ALVENARIA DE MEIA VEZ E VERGA DE CONCRETO,SEM REVESTIMENTO.FORNECIMENTO E COLOCACAO</v>
      </c>
      <c r="D74" s="66" t="str">
        <f>'PLANILHA ORÇAMENTÁRIA'!E363</f>
        <v>M2</v>
      </c>
      <c r="E74" s="64">
        <f>'PLANILHA ORÇAMENTÁRIA'!F363</f>
        <v>6.49</v>
      </c>
      <c r="F74" s="63" t="e">
        <f>#REF!</f>
        <v>#REF!</v>
      </c>
      <c r="G74" s="63">
        <f>'PLANILHA ORÇAMENTÁRIA'!H363</f>
        <v>0</v>
      </c>
      <c r="H74" s="65" t="e">
        <f>#REF!</f>
        <v>#REF!</v>
      </c>
      <c r="I74" s="63">
        <f>'PLANILHA ORÇAMENTÁRIA'!I363</f>
        <v>0</v>
      </c>
      <c r="J74" s="43" t="e">
        <f t="shared" si="0"/>
        <v>#REF!</v>
      </c>
      <c r="K74" s="44" t="e">
        <f t="shared" si="1"/>
        <v>#REF!</v>
      </c>
    </row>
    <row r="75" spans="1:11" ht="41.4">
      <c r="A75" s="66" t="str">
        <f>'PLANILHA ORÇAMENTÁRIA'!B338</f>
        <v>16.4</v>
      </c>
      <c r="B75" s="66" t="e">
        <f>#REF!</f>
        <v>#REF!</v>
      </c>
      <c r="C75" s="68" t="str">
        <f>'PLANILHA ORÇAMENTÁRIA'!D338</f>
        <v>CALHA DE GALVALUME,0,30M,EM CHAPA DE ESPESSURA APROXIMADA DE0,7MM E DESENVOLVIMENTO 0,50M.FORNECIMENTO E COLOCACAO</v>
      </c>
      <c r="D75" s="66" t="str">
        <f>'PLANILHA ORÇAMENTÁRIA'!E338</f>
        <v>M</v>
      </c>
      <c r="E75" s="64">
        <f>'PLANILHA ORÇAMENTÁRIA'!F338</f>
        <v>186.4</v>
      </c>
      <c r="F75" s="63" t="e">
        <f>#REF!</f>
        <v>#REF!</v>
      </c>
      <c r="G75" s="63">
        <f>'PLANILHA ORÇAMENTÁRIA'!H338</f>
        <v>0</v>
      </c>
      <c r="H75" s="65" t="e">
        <f>#REF!</f>
        <v>#REF!</v>
      </c>
      <c r="I75" s="63">
        <f>'PLANILHA ORÇAMENTÁRIA'!I338</f>
        <v>0</v>
      </c>
      <c r="J75" s="43" t="e">
        <f t="shared" si="0"/>
        <v>#REF!</v>
      </c>
      <c r="K75" s="44" t="e">
        <f t="shared" si="1"/>
        <v>#REF!</v>
      </c>
    </row>
    <row r="76" spans="1:11" ht="15">
      <c r="A76" s="66" t="e">
        <f>#REF!</f>
        <v>#REF!</v>
      </c>
      <c r="B76" s="66" t="e">
        <f>#REF!</f>
        <v>#REF!</v>
      </c>
      <c r="C76" s="68" t="e">
        <f>#REF!</f>
        <v>#REF!</v>
      </c>
      <c r="D76" s="66" t="e">
        <f>#REF!</f>
        <v>#REF!</v>
      </c>
      <c r="E76" s="64" t="e">
        <f>#REF!</f>
        <v>#REF!</v>
      </c>
      <c r="F76" s="63" t="e">
        <f>#REF!</f>
        <v>#REF!</v>
      </c>
      <c r="G76" s="63" t="e">
        <f>#REF!</f>
        <v>#REF!</v>
      </c>
      <c r="H76" s="65" t="e">
        <f>#REF!</f>
        <v>#REF!</v>
      </c>
      <c r="I76" s="63" t="e">
        <f>#REF!</f>
        <v>#REF!</v>
      </c>
      <c r="J76" s="43" t="e">
        <f t="shared" si="0"/>
        <v>#REF!</v>
      </c>
      <c r="K76" s="44" t="e">
        <f t="shared" si="1"/>
        <v>#REF!</v>
      </c>
    </row>
    <row r="77" spans="1:11" ht="15">
      <c r="A77" s="66" t="e">
        <f>#REF!</f>
        <v>#REF!</v>
      </c>
      <c r="B77" s="66" t="e">
        <f>#REF!</f>
        <v>#REF!</v>
      </c>
      <c r="C77" s="68" t="e">
        <f>#REF!</f>
        <v>#REF!</v>
      </c>
      <c r="D77" s="66" t="e">
        <f>#REF!</f>
        <v>#REF!</v>
      </c>
      <c r="E77" s="64" t="e">
        <f>#REF!</f>
        <v>#REF!</v>
      </c>
      <c r="F77" s="63" t="e">
        <f>#REF!</f>
        <v>#REF!</v>
      </c>
      <c r="G77" s="63" t="e">
        <f>#REF!</f>
        <v>#REF!</v>
      </c>
      <c r="H77" s="65" t="e">
        <f>#REF!</f>
        <v>#REF!</v>
      </c>
      <c r="I77" s="63" t="e">
        <f>#REF!</f>
        <v>#REF!</v>
      </c>
      <c r="J77" s="43" t="e">
        <f t="shared" si="0"/>
        <v>#REF!</v>
      </c>
      <c r="K77" s="44" t="e">
        <f t="shared" si="1"/>
        <v>#REF!</v>
      </c>
    </row>
    <row r="78" spans="1:11" ht="55.2">
      <c r="A78" s="66" t="str">
        <f>'PLANILHA ORÇAMENTÁRIA'!B176</f>
        <v>13.3</v>
      </c>
      <c r="B78" s="66" t="e">
        <f>#REF!</f>
        <v>#REF!</v>
      </c>
      <c r="C78" s="68" t="str">
        <f>'PLANILHA ORÇAMENTÁRIA'!D176</f>
        <v>REVESTIMENTO EXTERNO(PRONTO)EM MASSA UNICA COM ARGAMASSA DECIMENTO E AREIA TERMOTRATADA,COM ESPESSURA DE 3CM,INCLUSIVECHAPISCO DE CIMENTO E AREIA TRACO 1:3</v>
      </c>
      <c r="D78" s="66" t="str">
        <f>'PLANILHA ORÇAMENTÁRIA'!E176</f>
        <v>M2</v>
      </c>
      <c r="E78" s="64">
        <f>'PLANILHA ORÇAMENTÁRIA'!F176</f>
        <v>182</v>
      </c>
      <c r="F78" s="63" t="e">
        <f>#REF!</f>
        <v>#REF!</v>
      </c>
      <c r="G78" s="63">
        <f>'PLANILHA ORÇAMENTÁRIA'!H176</f>
        <v>0</v>
      </c>
      <c r="H78" s="65" t="e">
        <f>#REF!</f>
        <v>#REF!</v>
      </c>
      <c r="I78" s="63">
        <f>'PLANILHA ORÇAMENTÁRIA'!I176</f>
        <v>0</v>
      </c>
      <c r="J78" s="43" t="e">
        <f t="shared" si="0"/>
        <v>#REF!</v>
      </c>
      <c r="K78" s="44" t="e">
        <f t="shared" si="1"/>
        <v>#REF!</v>
      </c>
    </row>
    <row r="79" spans="1:11" ht="41.4">
      <c r="A79" s="66" t="str">
        <f>'PLANILHA ORÇAMENTÁRIA'!B184</f>
        <v>13.11</v>
      </c>
      <c r="B79" s="66" t="e">
        <f>#REF!</f>
        <v>#REF!</v>
      </c>
      <c r="C79" s="68" t="str">
        <f>'PLANILHA ORÇAMENTÁRIA'!D184</f>
        <v>RODAPE COM CERAMICA EM PORCELANATO NATURAL,COM 7,5 A 10CM DEALTURA,ASSENTES CONFORME ITEM 13.025.0058</v>
      </c>
      <c r="D79" s="66" t="str">
        <f>'PLANILHA ORÇAMENTÁRIA'!E184</f>
        <v>M</v>
      </c>
      <c r="E79" s="64">
        <f>'PLANILHA ORÇAMENTÁRIA'!F184</f>
        <v>1658.6</v>
      </c>
      <c r="F79" s="63" t="e">
        <f>#REF!</f>
        <v>#REF!</v>
      </c>
      <c r="G79" s="63">
        <f>'PLANILHA ORÇAMENTÁRIA'!H184</f>
        <v>0</v>
      </c>
      <c r="H79" s="65" t="e">
        <f>#REF!</f>
        <v>#REF!</v>
      </c>
      <c r="I79" s="63">
        <f>'PLANILHA ORÇAMENTÁRIA'!I184</f>
        <v>0</v>
      </c>
      <c r="J79" s="43" t="e">
        <f t="shared" si="0"/>
        <v>#REF!</v>
      </c>
      <c r="K79" s="44" t="e">
        <f t="shared" si="1"/>
        <v>#REF!</v>
      </c>
    </row>
    <row r="80" spans="1:11" ht="41.4">
      <c r="A80" s="66" t="str">
        <f>'PLANILHA ORÇAMENTÁRIA'!B56</f>
        <v>3.3</v>
      </c>
      <c r="B80" s="66" t="e">
        <f>#REF!</f>
        <v>#REF!</v>
      </c>
      <c r="C80" s="68" t="str">
        <f>'PLANILHA ORÇAMENTÁRIA'!D56</f>
        <v>REATERRO DE VALA/CAVA COM MATERIAL DE BOA QUALIDADE,UTILIZANDO VIBRO COMPACTADOR PORTATIL,EXCLUSIVE MATERIAL</v>
      </c>
      <c r="D80" s="66" t="str">
        <f>'PLANILHA ORÇAMENTÁRIA'!E56</f>
        <v>M3</v>
      </c>
      <c r="E80" s="64">
        <f>'PLANILHA ORÇAMENTÁRIA'!F56</f>
        <v>197.88</v>
      </c>
      <c r="F80" s="63" t="e">
        <f>#REF!</f>
        <v>#REF!</v>
      </c>
      <c r="G80" s="63">
        <f>'PLANILHA ORÇAMENTÁRIA'!H56</f>
        <v>0</v>
      </c>
      <c r="H80" s="65" t="e">
        <f>#REF!</f>
        <v>#REF!</v>
      </c>
      <c r="I80" s="63">
        <f>'PLANILHA ORÇAMENTÁRIA'!I56</f>
        <v>0</v>
      </c>
      <c r="J80" s="43" t="e">
        <f t="shared" si="0"/>
        <v>#REF!</v>
      </c>
      <c r="K80" s="44" t="e">
        <f t="shared" si="1"/>
        <v>#REF!</v>
      </c>
    </row>
    <row r="81" spans="1:11" ht="69">
      <c r="A81" s="66" t="str">
        <f>'PLANILHA ORÇAMENTÁRIA'!B182</f>
        <v>13.9</v>
      </c>
      <c r="B81" s="66" t="e">
        <f>#REF!</f>
        <v>#REF!</v>
      </c>
      <c r="C81" s="68" t="str">
        <f>'PLANILHA ORÇAMENTÁRIA'!D182</f>
        <v>PEITORIL EM GRANITO CINZA ANDORINHA,ESPESSURA DE 2CM,LARGURA15 A 18CM,ASSENTADO COM NATA DE CIMENTO SOBRE ARGAMASSA DECIMENTO,SAIBRO E AREIA,NO TRACO 1:3:3 E REJUNTAMENTO COM CIMENTO BRANCO</v>
      </c>
      <c r="D81" s="66" t="str">
        <f>'PLANILHA ORÇAMENTÁRIA'!E182</f>
        <v>M</v>
      </c>
      <c r="E81" s="64">
        <f>'PLANILHA ORÇAMENTÁRIA'!F182</f>
        <v>464.7400000000001</v>
      </c>
      <c r="F81" s="63" t="e">
        <f>#REF!</f>
        <v>#REF!</v>
      </c>
      <c r="G81" s="63">
        <f>'PLANILHA ORÇAMENTÁRIA'!H182</f>
        <v>0</v>
      </c>
      <c r="H81" s="65" t="e">
        <f>#REF!</f>
        <v>#REF!</v>
      </c>
      <c r="I81" s="63">
        <f>'PLANILHA ORÇAMENTÁRIA'!I182</f>
        <v>0</v>
      </c>
      <c r="J81" s="43" t="e">
        <f t="shared" si="0"/>
        <v>#REF!</v>
      </c>
      <c r="K81" s="44" t="e">
        <f t="shared" si="1"/>
        <v>#REF!</v>
      </c>
    </row>
    <row r="82" spans="1:11" ht="15">
      <c r="A82" s="66" t="e">
        <f>#REF!</f>
        <v>#REF!</v>
      </c>
      <c r="B82" s="66" t="e">
        <f>#REF!</f>
        <v>#REF!</v>
      </c>
      <c r="C82" s="68" t="e">
        <f>#REF!</f>
        <v>#REF!</v>
      </c>
      <c r="D82" s="66" t="e">
        <f>#REF!</f>
        <v>#REF!</v>
      </c>
      <c r="E82" s="64" t="e">
        <f>#REF!</f>
        <v>#REF!</v>
      </c>
      <c r="F82" s="63" t="e">
        <f>#REF!</f>
        <v>#REF!</v>
      </c>
      <c r="G82" s="63" t="e">
        <f>#REF!</f>
        <v>#REF!</v>
      </c>
      <c r="H82" s="65" t="e">
        <f>#REF!</f>
        <v>#REF!</v>
      </c>
      <c r="I82" s="63" t="e">
        <f>#REF!</f>
        <v>#REF!</v>
      </c>
      <c r="J82" s="43" t="e">
        <f t="shared" si="0"/>
        <v>#REF!</v>
      </c>
      <c r="K82" s="44" t="e">
        <f t="shared" si="1"/>
        <v>#REF!</v>
      </c>
    </row>
    <row r="83" spans="1:11" ht="41.4">
      <c r="A83" s="66" t="str">
        <f>'PLANILHA ORÇAMENTÁRIA'!B78</f>
        <v>5.6</v>
      </c>
      <c r="B83" s="66" t="e">
        <f>#REF!</f>
        <v>#REF!</v>
      </c>
      <c r="C83" s="68" t="str">
        <f>'PLANILHA ORÇAMENTÁRIA'!D78</f>
        <v>PLACA DE ACRILICO,DESENHADA,INDICANDO SANITARIO MASCULINO OUFEMININO,DE (39X19)CM.FORNECIMENTO E COLOCACAO</v>
      </c>
      <c r="D83" s="66" t="str">
        <f>'PLANILHA ORÇAMENTÁRIA'!E78</f>
        <v xml:space="preserve"> </v>
      </c>
      <c r="E83" s="64">
        <f>'PLANILHA ORÇAMENTÁRIA'!F78</f>
        <v>24</v>
      </c>
      <c r="F83" s="63" t="e">
        <f>#REF!</f>
        <v>#REF!</v>
      </c>
      <c r="G83" s="63">
        <f>'PLANILHA ORÇAMENTÁRIA'!H78</f>
        <v>0</v>
      </c>
      <c r="H83" s="65" t="e">
        <f>#REF!</f>
        <v>#REF!</v>
      </c>
      <c r="I83" s="63">
        <f>'PLANILHA ORÇAMENTÁRIA'!I78</f>
        <v>0</v>
      </c>
      <c r="J83" s="43" t="e">
        <f aca="true" t="shared" si="2" ref="J83:J146">I83/$H$14</f>
        <v>#REF!</v>
      </c>
      <c r="K83" s="44" t="e">
        <f t="shared" si="1"/>
        <v>#REF!</v>
      </c>
    </row>
    <row r="84" spans="1:11" ht="15">
      <c r="A84" s="66" t="e">
        <f>#REF!</f>
        <v>#REF!</v>
      </c>
      <c r="B84" s="66" t="e">
        <f>#REF!</f>
        <v>#REF!</v>
      </c>
      <c r="C84" s="68" t="e">
        <f>#REF!</f>
        <v>#REF!</v>
      </c>
      <c r="D84" s="66" t="e">
        <f>#REF!</f>
        <v>#REF!</v>
      </c>
      <c r="E84" s="64" t="e">
        <f>#REF!</f>
        <v>#REF!</v>
      </c>
      <c r="F84" s="63" t="e">
        <f>#REF!</f>
        <v>#REF!</v>
      </c>
      <c r="G84" s="63" t="e">
        <f>#REF!</f>
        <v>#REF!</v>
      </c>
      <c r="H84" s="65" t="e">
        <f>#REF!</f>
        <v>#REF!</v>
      </c>
      <c r="I84" s="63" t="e">
        <f>#REF!</f>
        <v>#REF!</v>
      </c>
      <c r="J84" s="43" t="e">
        <f t="shared" si="2"/>
        <v>#REF!</v>
      </c>
      <c r="K84" s="44" t="e">
        <f aca="true" t="shared" si="3" ref="K84:K147">K83+J84</f>
        <v>#REF!</v>
      </c>
    </row>
    <row r="85" spans="1:11" ht="27.6">
      <c r="A85" s="66" t="str">
        <f>'PLANILHA ORÇAMENTÁRIA'!B207</f>
        <v>14.14</v>
      </c>
      <c r="B85" s="66" t="e">
        <f>#REF!</f>
        <v>#REF!</v>
      </c>
      <c r="C85" s="68" t="str">
        <f>'PLANILHA ORÇAMENTÁRIA'!D207</f>
        <v>ESPELHO DE CRISTAL,4MM DE ESPESSURA.COM MOLDURA DE MADEIRA.FORNECIMENTO E COLOCACAO</v>
      </c>
      <c r="D85" s="66" t="str">
        <f>'PLANILHA ORÇAMENTÁRIA'!E207</f>
        <v>M2</v>
      </c>
      <c r="E85" s="64">
        <f>'PLANILHA ORÇAMENTÁRIA'!F207</f>
        <v>11.1</v>
      </c>
      <c r="F85" s="63" t="e">
        <f>#REF!</f>
        <v>#REF!</v>
      </c>
      <c r="G85" s="63">
        <f>'PLANILHA ORÇAMENTÁRIA'!H207</f>
        <v>0</v>
      </c>
      <c r="H85" s="65" t="e">
        <f>#REF!</f>
        <v>#REF!</v>
      </c>
      <c r="I85" s="63">
        <f>'PLANILHA ORÇAMENTÁRIA'!I207</f>
        <v>0</v>
      </c>
      <c r="J85" s="43" t="e">
        <f t="shared" si="2"/>
        <v>#REF!</v>
      </c>
      <c r="K85" s="44" t="e">
        <f t="shared" si="3"/>
        <v>#REF!</v>
      </c>
    </row>
    <row r="86" spans="1:11" ht="55.2">
      <c r="A86" s="66" t="str">
        <f>'PLANILHA ORÇAMENTÁRIA'!B241</f>
        <v>15.14</v>
      </c>
      <c r="B86" s="66" t="e">
        <f>#REF!</f>
        <v>#REF!</v>
      </c>
      <c r="C86" s="68" t="str">
        <f>'PLANILHA ORÇAMENTÁRIA'!D241</f>
        <v>CONECTOR FABRICADO EM BRONZE PARA ATERRAMENTO,PARA FIXACAO DE UM OU DOIS CONDUTORES A SUPERFICIE PLANA,PARA CABOS COM BITOLAS DE 35 A 185MM2.FORNECIMENTO E COLOCACAO</v>
      </c>
      <c r="D86" s="66" t="str">
        <f>'PLANILHA ORÇAMENTÁRIA'!E241</f>
        <v>UN</v>
      </c>
      <c r="E86" s="64">
        <f>'PLANILHA ORÇAMENTÁRIA'!F241</f>
        <v>46</v>
      </c>
      <c r="F86" s="63" t="e">
        <f>#REF!</f>
        <v>#REF!</v>
      </c>
      <c r="G86" s="63">
        <f>'PLANILHA ORÇAMENTÁRIA'!H241</f>
        <v>0</v>
      </c>
      <c r="H86" s="65" t="e">
        <f>#REF!</f>
        <v>#REF!</v>
      </c>
      <c r="I86" s="63">
        <f>'PLANILHA ORÇAMENTÁRIA'!I241</f>
        <v>0</v>
      </c>
      <c r="J86" s="43" t="e">
        <f t="shared" si="2"/>
        <v>#REF!</v>
      </c>
      <c r="K86" s="44" t="e">
        <f t="shared" si="3"/>
        <v>#REF!</v>
      </c>
    </row>
    <row r="87" spans="1:11" ht="27.6">
      <c r="A87" s="66" t="str">
        <f>'PLANILHA ORÇAMENTÁRIA'!B124</f>
        <v>8.1</v>
      </c>
      <c r="B87" s="66" t="e">
        <f>#REF!</f>
        <v>#REF!</v>
      </c>
      <c r="C87" s="68" t="str">
        <f>'PLANILHA ORÇAMENTÁRIA'!D124</f>
        <v>BASE DE BRITA GRADUADA,INCLUSIVE FORNECIMENTO DOS MATERIAIS,MEDIDA APOS A COMPACTACAO</v>
      </c>
      <c r="D87" s="66" t="str">
        <f>'PLANILHA ORÇAMENTÁRIA'!E124</f>
        <v>M3</v>
      </c>
      <c r="E87" s="64">
        <f>'PLANILHA ORÇAMENTÁRIA'!F124</f>
        <v>81</v>
      </c>
      <c r="F87" s="63" t="e">
        <f>#REF!</f>
        <v>#REF!</v>
      </c>
      <c r="G87" s="63">
        <f>'PLANILHA ORÇAMENTÁRIA'!H124</f>
        <v>0</v>
      </c>
      <c r="H87" s="65" t="e">
        <f>#REF!</f>
        <v>#REF!</v>
      </c>
      <c r="I87" s="63">
        <f>'PLANILHA ORÇAMENTÁRIA'!I124</f>
        <v>0</v>
      </c>
      <c r="J87" s="43" t="e">
        <f t="shared" si="2"/>
        <v>#REF!</v>
      </c>
      <c r="K87" s="44" t="e">
        <f t="shared" si="3"/>
        <v>#REF!</v>
      </c>
    </row>
    <row r="88" spans="1:11" ht="110.4">
      <c r="A88" s="66" t="str">
        <f>'PLANILHA ORÇAMENTÁRIA'!B127</f>
        <v>8.4</v>
      </c>
      <c r="B88" s="66" t="e">
        <f>#REF!</f>
        <v>#REF!</v>
      </c>
      <c r="C88" s="68" t="str">
        <f>'PLANILHA ORÇAMENTÁRIA'!D127</f>
        <v>PISO DE CONCRETO ARMADO MONOLITICO,COM JUNTA FRIA,ALISADO COM REGUA VIBRATORIA,ESPESSURA DE 10CM,SOBRE TERRENO ACERTADOE SOBRE LASTRO DE BRITA,EXCLUSIVE ACERTO DO TERRENO E TELA,INCLUSIVE BRITA E LONA DE TECIDO RESINADO, CONCRETO USINADORESISTENCIA A COMPRESSAO DE 20MPA COM TRANSPORTE DO CONCRETOE TODA A MAO-DE-OBRA E EQUIPAMENTOS NECESSARIOS</v>
      </c>
      <c r="D88" s="66" t="str">
        <f>'PLANILHA ORÇAMENTÁRIA'!E127</f>
        <v>M2</v>
      </c>
      <c r="E88" s="64">
        <f>'PLANILHA ORÇAMENTÁRIA'!F127</f>
        <v>685</v>
      </c>
      <c r="F88" s="63" t="e">
        <f>#REF!</f>
        <v>#REF!</v>
      </c>
      <c r="G88" s="63">
        <f>'PLANILHA ORÇAMENTÁRIA'!H127</f>
        <v>0</v>
      </c>
      <c r="H88" s="65" t="e">
        <f>#REF!</f>
        <v>#REF!</v>
      </c>
      <c r="I88" s="63">
        <f>'PLANILHA ORÇAMENTÁRIA'!I127</f>
        <v>0</v>
      </c>
      <c r="J88" s="43" t="e">
        <f t="shared" si="2"/>
        <v>#REF!</v>
      </c>
      <c r="K88" s="44" t="e">
        <f t="shared" si="3"/>
        <v>#REF!</v>
      </c>
    </row>
    <row r="89" spans="1:11" ht="27.6">
      <c r="A89" s="66" t="str">
        <f>'PLANILHA ORÇAMENTÁRIA'!B210</f>
        <v>14.17</v>
      </c>
      <c r="B89" s="66" t="e">
        <f>#REF!</f>
        <v>#REF!</v>
      </c>
      <c r="C89" s="68" t="str">
        <f>'PLANILHA ORÇAMENTÁRIA'!D210</f>
        <v>SUPORTE SIMPLES DE CENTRO PARA VIDRO TEMPERADO DE 10MM.FORNECIMENTO</v>
      </c>
      <c r="D89" s="66" t="str">
        <f>'PLANILHA ORÇAMENTÁRIA'!E210</f>
        <v>UN</v>
      </c>
      <c r="E89" s="64">
        <f>'PLANILHA ORÇAMENTÁRIA'!F210</f>
        <v>14</v>
      </c>
      <c r="F89" s="63" t="e">
        <f>#REF!</f>
        <v>#REF!</v>
      </c>
      <c r="G89" s="63">
        <f>'PLANILHA ORÇAMENTÁRIA'!H210</f>
        <v>0</v>
      </c>
      <c r="H89" s="65" t="e">
        <f>#REF!</f>
        <v>#REF!</v>
      </c>
      <c r="I89" s="63">
        <f>'PLANILHA ORÇAMENTÁRIA'!I210</f>
        <v>0</v>
      </c>
      <c r="J89" s="43" t="e">
        <f t="shared" si="2"/>
        <v>#REF!</v>
      </c>
      <c r="K89" s="44" t="e">
        <f t="shared" si="3"/>
        <v>#REF!</v>
      </c>
    </row>
    <row r="90" spans="1:11" ht="15">
      <c r="A90" s="66" t="e">
        <f>#REF!</f>
        <v>#REF!</v>
      </c>
      <c r="B90" s="66" t="e">
        <f>#REF!</f>
        <v>#REF!</v>
      </c>
      <c r="C90" s="68" t="e">
        <f>#REF!</f>
        <v>#REF!</v>
      </c>
      <c r="D90" s="66" t="e">
        <f>#REF!</f>
        <v>#REF!</v>
      </c>
      <c r="E90" s="64" t="e">
        <f>#REF!</f>
        <v>#REF!</v>
      </c>
      <c r="F90" s="63" t="e">
        <f>#REF!</f>
        <v>#REF!</v>
      </c>
      <c r="G90" s="63" t="e">
        <f>#REF!</f>
        <v>#REF!</v>
      </c>
      <c r="H90" s="65" t="e">
        <f>#REF!</f>
        <v>#REF!</v>
      </c>
      <c r="I90" s="63" t="e">
        <f>#REF!</f>
        <v>#REF!</v>
      </c>
      <c r="J90" s="43" t="e">
        <f t="shared" si="2"/>
        <v>#REF!</v>
      </c>
      <c r="K90" s="44" t="e">
        <f t="shared" si="3"/>
        <v>#REF!</v>
      </c>
    </row>
    <row r="91" spans="1:11" ht="55.2">
      <c r="A91" s="66" t="str">
        <f>'PLANILHA ORÇAMENTÁRIA'!B242</f>
        <v>15.15</v>
      </c>
      <c r="B91" s="66" t="e">
        <f>#REF!</f>
        <v>#REF!</v>
      </c>
      <c r="C91" s="68" t="str">
        <f>'PLANILHA ORÇAMENTÁRIA'!D242</f>
        <v>CAIXA POLIMERICA DE INSPECAO DE ATERRAMENTO COM DIAMETRO SUPERIOR DE APROXIMADAMENTE 23CM E ALTURA APROXIMADA DE 25CM,COM TAMPA.FORNECIMENTO E COLOCACAO</v>
      </c>
      <c r="D91" s="66" t="str">
        <f>'PLANILHA ORÇAMENTÁRIA'!E242</f>
        <v>UN</v>
      </c>
      <c r="E91" s="64">
        <f>'PLANILHA ORÇAMENTÁRIA'!F242</f>
        <v>6</v>
      </c>
      <c r="F91" s="63" t="e">
        <f>#REF!</f>
        <v>#REF!</v>
      </c>
      <c r="G91" s="63">
        <f>'PLANILHA ORÇAMENTÁRIA'!H242</f>
        <v>0</v>
      </c>
      <c r="H91" s="65" t="e">
        <f>#REF!</f>
        <v>#REF!</v>
      </c>
      <c r="I91" s="63">
        <f>'PLANILHA ORÇAMENTÁRIA'!I242</f>
        <v>0</v>
      </c>
      <c r="J91" s="43" t="e">
        <f t="shared" si="2"/>
        <v>#REF!</v>
      </c>
      <c r="K91" s="44" t="e">
        <f t="shared" si="3"/>
        <v>#REF!</v>
      </c>
    </row>
    <row r="92" spans="1:11" ht="69">
      <c r="A92" s="66" t="str">
        <f>'PLANILHA ORÇAMENTÁRIA'!B346</f>
        <v>17.1</v>
      </c>
      <c r="B92" s="66" t="e">
        <f>#REF!</f>
        <v>#REF!</v>
      </c>
      <c r="C92" s="68" t="str">
        <f>'PLANILHA ORÇAMENTÁRIA'!D346</f>
        <v>PINTURA INTERNA OU EXTERNA COM TINTA IMPERMEAVEL EM CORES PARA APLICACAO SOBRE CONCRETO,TIJOLOS,PEDRAS OU ARGAMASSA DE SUPERFICIE POROSA,EM DUAS DEMAOS,USANDO AGUA COMO DILUENTE</v>
      </c>
      <c r="D92" s="66" t="str">
        <f>'PLANILHA ORÇAMENTÁRIA'!E346</f>
        <v>M2</v>
      </c>
      <c r="E92" s="64">
        <f>'PLANILHA ORÇAMENTÁRIA'!F346</f>
        <v>195.8</v>
      </c>
      <c r="F92" s="63" t="e">
        <f>#REF!</f>
        <v>#REF!</v>
      </c>
      <c r="G92" s="63">
        <f>'PLANILHA ORÇAMENTÁRIA'!H346</f>
        <v>0</v>
      </c>
      <c r="H92" s="65" t="e">
        <f>#REF!</f>
        <v>#REF!</v>
      </c>
      <c r="I92" s="63">
        <f>'PLANILHA ORÇAMENTÁRIA'!I346</f>
        <v>0</v>
      </c>
      <c r="J92" s="43" t="e">
        <f t="shared" si="2"/>
        <v>#REF!</v>
      </c>
      <c r="K92" s="44" t="e">
        <f t="shared" si="3"/>
        <v>#REF!</v>
      </c>
    </row>
    <row r="93" spans="1:11" ht="27.6">
      <c r="A93" s="66" t="str">
        <f>'PLANILHA ORÇAMENTÁRIA'!B217</f>
        <v>14.24</v>
      </c>
      <c r="B93" s="66" t="e">
        <f>#REF!</f>
        <v>#REF!</v>
      </c>
      <c r="C93" s="68" t="str">
        <f>'PLANILHA ORÇAMENTÁRIA'!D217</f>
        <v>SUPORTE SIMPLES DE CANTO PARA VIDRO TEMPERADO DE 10MM.FORNECIMENTO</v>
      </c>
      <c r="D93" s="66" t="str">
        <f>'PLANILHA ORÇAMENTÁRIA'!E217</f>
        <v>UN</v>
      </c>
      <c r="E93" s="64">
        <f>'PLANILHA ORÇAMENTÁRIA'!F217</f>
        <v>14</v>
      </c>
      <c r="F93" s="63" t="e">
        <f>#REF!</f>
        <v>#REF!</v>
      </c>
      <c r="G93" s="63">
        <f>'PLANILHA ORÇAMENTÁRIA'!H217</f>
        <v>0</v>
      </c>
      <c r="H93" s="65" t="e">
        <f>#REF!</f>
        <v>#REF!</v>
      </c>
      <c r="I93" s="63">
        <f>'PLANILHA ORÇAMENTÁRIA'!I217</f>
        <v>0</v>
      </c>
      <c r="J93" s="43" t="e">
        <f t="shared" si="2"/>
        <v>#REF!</v>
      </c>
      <c r="K93" s="44" t="e">
        <f t="shared" si="3"/>
        <v>#REF!</v>
      </c>
    </row>
    <row r="94" spans="1:11" ht="96.6">
      <c r="A94" s="66" t="str">
        <f>'PLANILHA ORÇAMENTÁRIA'!B111</f>
        <v>6.13</v>
      </c>
      <c r="B94" s="66" t="e">
        <f>#REF!</f>
        <v>#REF!</v>
      </c>
      <c r="C94" s="68" t="str">
        <f>'PLANILHA ORÇAMENTÁRIA'!D111</f>
        <v>CONCRETO ARMADO,FCK=20MPA,INCLUINDO MATERIAIS PARA 1,00M3 DECONCRETO(IMPORTADO DE USINA)ADENSADO E COLOCADO,14,00M2 DEAREA MOLDADA,FORMAS E ESCORAMENTO CONFORME ITENS 11.004.0022E 11.004.0035,60KG DE ACO CA-50,INCLUSIVE MAO-DE-OBRA PARACORTE,DOBRAGEM,MONTAGEM E COLOCACAO NAS FORMAS</v>
      </c>
      <c r="D94" s="66" t="str">
        <f>'PLANILHA ORÇAMENTÁRIA'!E111</f>
        <v>M3</v>
      </c>
      <c r="E94" s="64">
        <f>'PLANILHA ORÇAMENTÁRIA'!F111</f>
        <v>2.9</v>
      </c>
      <c r="F94" s="63" t="e">
        <f>#REF!</f>
        <v>#REF!</v>
      </c>
      <c r="G94" s="63">
        <f>'PLANILHA ORÇAMENTÁRIA'!H111</f>
        <v>0</v>
      </c>
      <c r="H94" s="65" t="e">
        <f>#REF!</f>
        <v>#REF!</v>
      </c>
      <c r="I94" s="63">
        <f>'PLANILHA ORÇAMENTÁRIA'!I111</f>
        <v>0</v>
      </c>
      <c r="J94" s="43" t="e">
        <f t="shared" si="2"/>
        <v>#REF!</v>
      </c>
      <c r="K94" s="44" t="e">
        <f t="shared" si="3"/>
        <v>#REF!</v>
      </c>
    </row>
    <row r="95" spans="1:11" ht="55.2">
      <c r="A95" s="66" t="str">
        <f>'PLANILHA ORÇAMENTÁRIA'!B55</f>
        <v>3.2</v>
      </c>
      <c r="B95" s="66" t="e">
        <f>#REF!</f>
        <v>#REF!</v>
      </c>
      <c r="C95" s="68" t="str">
        <f>'PLANILHA ORÇAMENTÁRIA'!D55</f>
        <v>ESCAVACAO MANUAL DE VALA/CAVA EM MATERIAL DE 1ª CATEGORIA (AREIA,ARGILA OU PICARRA),ENTRE 1,50 E 3,00M DE PROFUNDIDADE,EXCLUSIVE ESCORAMENTO E ESGOTAMENTO</v>
      </c>
      <c r="D95" s="66" t="str">
        <f>'PLANILHA ORÇAMENTÁRIA'!E55</f>
        <v>M3</v>
      </c>
      <c r="E95" s="64">
        <f>'PLANILHA ORÇAMENTÁRIA'!F55</f>
        <v>192</v>
      </c>
      <c r="F95" s="63" t="e">
        <f>#REF!</f>
        <v>#REF!</v>
      </c>
      <c r="G95" s="63">
        <f>'PLANILHA ORÇAMENTÁRIA'!H55</f>
        <v>0</v>
      </c>
      <c r="H95" s="65" t="e">
        <f>#REF!</f>
        <v>#REF!</v>
      </c>
      <c r="I95" s="63">
        <f>'PLANILHA ORÇAMENTÁRIA'!I55</f>
        <v>0</v>
      </c>
      <c r="J95" s="43" t="e">
        <f t="shared" si="2"/>
        <v>#REF!</v>
      </c>
      <c r="K95" s="44" t="e">
        <f t="shared" si="3"/>
        <v>#REF!</v>
      </c>
    </row>
    <row r="96" spans="1:11" ht="15">
      <c r="A96" s="66" t="e">
        <f>#REF!</f>
        <v>#REF!</v>
      </c>
      <c r="B96" s="66" t="e">
        <f>#REF!</f>
        <v>#REF!</v>
      </c>
      <c r="C96" s="68" t="e">
        <f>#REF!</f>
        <v>#REF!</v>
      </c>
      <c r="D96" s="66" t="e">
        <f>#REF!</f>
        <v>#REF!</v>
      </c>
      <c r="E96" s="64" t="e">
        <f>#REF!</f>
        <v>#REF!</v>
      </c>
      <c r="F96" s="63" t="e">
        <f>#REF!</f>
        <v>#REF!</v>
      </c>
      <c r="G96" s="63" t="e">
        <f>#REF!</f>
        <v>#REF!</v>
      </c>
      <c r="H96" s="65" t="e">
        <f>#REF!</f>
        <v>#REF!</v>
      </c>
      <c r="I96" s="63" t="e">
        <f>#REF!</f>
        <v>#REF!</v>
      </c>
      <c r="J96" s="43" t="e">
        <f t="shared" si="2"/>
        <v>#REF!</v>
      </c>
      <c r="K96" s="44" t="e">
        <f t="shared" si="3"/>
        <v>#REF!</v>
      </c>
    </row>
    <row r="97" spans="1:11" ht="15">
      <c r="A97" s="66" t="e">
        <f>#REF!</f>
        <v>#REF!</v>
      </c>
      <c r="B97" s="66" t="e">
        <f>#REF!</f>
        <v>#REF!</v>
      </c>
      <c r="C97" s="68" t="e">
        <f>#REF!</f>
        <v>#REF!</v>
      </c>
      <c r="D97" s="66" t="e">
        <f>#REF!</f>
        <v>#REF!</v>
      </c>
      <c r="E97" s="64" t="e">
        <f>#REF!</f>
        <v>#REF!</v>
      </c>
      <c r="F97" s="63" t="e">
        <f>#REF!</f>
        <v>#REF!</v>
      </c>
      <c r="G97" s="63" t="e">
        <f>#REF!</f>
        <v>#REF!</v>
      </c>
      <c r="H97" s="65" t="e">
        <f>#REF!</f>
        <v>#REF!</v>
      </c>
      <c r="I97" s="63" t="e">
        <f>#REF!</f>
        <v>#REF!</v>
      </c>
      <c r="J97" s="43" t="e">
        <f t="shared" si="2"/>
        <v>#REF!</v>
      </c>
      <c r="K97" s="44" t="e">
        <f t="shared" si="3"/>
        <v>#REF!</v>
      </c>
    </row>
    <row r="98" spans="1:11" ht="41.4">
      <c r="A98" s="66" t="str">
        <f>'PLANILHA ORÇAMENTÁRIA'!B252</f>
        <v>15.25</v>
      </c>
      <c r="B98" s="66" t="e">
        <f>#REF!</f>
        <v>#REF!</v>
      </c>
      <c r="C98" s="68" t="str">
        <f>'PLANILHA ORÇAMENTÁRIA'!D252</f>
        <v>DISJUNTOR TERMOMAGNETICO,TRIPOLAR,DE 125 A 160A,50KA,MODELOCAIXA MOLDADA,TIPO C.FORNECIMENTO E COLOCACAO</v>
      </c>
      <c r="D98" s="66" t="str">
        <f>'PLANILHA ORÇAMENTÁRIA'!E252</f>
        <v>UN</v>
      </c>
      <c r="E98" s="64">
        <f>'PLANILHA ORÇAMENTÁRIA'!F252</f>
        <v>6</v>
      </c>
      <c r="F98" s="63" t="e">
        <f>#REF!</f>
        <v>#REF!</v>
      </c>
      <c r="G98" s="63">
        <f>'PLANILHA ORÇAMENTÁRIA'!H252</f>
        <v>0</v>
      </c>
      <c r="H98" s="65" t="e">
        <f>#REF!</f>
        <v>#REF!</v>
      </c>
      <c r="I98" s="63">
        <f>'PLANILHA ORÇAMENTÁRIA'!I252</f>
        <v>0</v>
      </c>
      <c r="J98" s="43" t="e">
        <f t="shared" si="2"/>
        <v>#REF!</v>
      </c>
      <c r="K98" s="44" t="e">
        <f t="shared" si="3"/>
        <v>#REF!</v>
      </c>
    </row>
    <row r="99" spans="1:11" ht="110.4">
      <c r="A99" s="66" t="str">
        <f>'PLANILHA ORÇAMENTÁRIA'!B99</f>
        <v>6.1</v>
      </c>
      <c r="B99" s="66" t="e">
        <f>#REF!</f>
        <v>#REF!</v>
      </c>
      <c r="C99" s="68" t="str">
        <f>'PLANILHA ORÇAMENTÁRIA'!D99</f>
        <v>CAIXA DE RALO EM ALVENARIA DE TIJOLO MACICO (7X10X20CM),EM PAREDES DE UMA VEZ (0,20M),DE (0,90X1,20X1,50)M (MEDIDAS EXTERNAS),UTILIZANDO ARGAMASSA DE CIMENTO E AREIA,NO TRACO 1:4 EM VOLUME,SENDO AS PAREDES REVESTIDAS INTERNAMENTE COM A MESMA ARGAMASSA,COM BASE DE CONCRETO SIMPLES FCK=10MPA E GRELHADE FERRO FUNDIDO CLASSE C-250 CONFORME ABNT NBR 10160</v>
      </c>
      <c r="D99" s="66" t="str">
        <f>'PLANILHA ORÇAMENTÁRIA'!E99</f>
        <v>UN</v>
      </c>
      <c r="E99" s="64">
        <f>'PLANILHA ORÇAMENTÁRIA'!F99</f>
        <v>12</v>
      </c>
      <c r="F99" s="63" t="e">
        <f>#REF!</f>
        <v>#REF!</v>
      </c>
      <c r="G99" s="63">
        <f>'PLANILHA ORÇAMENTÁRIA'!H99</f>
        <v>0</v>
      </c>
      <c r="H99" s="65" t="e">
        <f>#REF!</f>
        <v>#REF!</v>
      </c>
      <c r="I99" s="63">
        <f>'PLANILHA ORÇAMENTÁRIA'!I99</f>
        <v>0</v>
      </c>
      <c r="J99" s="43" t="e">
        <f t="shared" si="2"/>
        <v>#REF!</v>
      </c>
      <c r="K99" s="44" t="e">
        <f t="shared" si="3"/>
        <v>#REF!</v>
      </c>
    </row>
    <row r="100" spans="1:11" ht="96.6">
      <c r="A100" s="66" t="str">
        <f>'PLANILHA ORÇAMENTÁRIA'!B178</f>
        <v>13.5</v>
      </c>
      <c r="B100" s="66" t="e">
        <f>#REF!</f>
        <v>#REF!</v>
      </c>
      <c r="C100" s="68" t="str">
        <f>'PLANILHA ORÇAMENTÁRIA'!D178</f>
        <v>REVESTIMENTO DE PISO COM LADRILHO CERAMICO,ANTIDERRAPANTE,COM MEDIDAS EM TORNO DE 45X45CM,SUJEITO A TRAFEGO INTENSO,RESISTENCIA A ABRASAO P.E.I.-IV,ASSENTES EM SUPERFICIE COM NATADE CIMENTO SOBRE ARGAMASSA DE CIMENTO,AREIA E SAIBRO,NO TRACO 1:3:3,REJUNTAMENTO COM CIMENTO BRANCO E CORANTE</v>
      </c>
      <c r="D100" s="66" t="str">
        <f>'PLANILHA ORÇAMENTÁRIA'!E178</f>
        <v>M2</v>
      </c>
      <c r="E100" s="64">
        <f>'PLANILHA ORÇAMENTÁRIA'!F178</f>
        <v>211.98</v>
      </c>
      <c r="F100" s="63" t="e">
        <f>#REF!</f>
        <v>#REF!</v>
      </c>
      <c r="G100" s="63">
        <f>'PLANILHA ORÇAMENTÁRIA'!H178</f>
        <v>0</v>
      </c>
      <c r="H100" s="65" t="e">
        <f>#REF!</f>
        <v>#REF!</v>
      </c>
      <c r="I100" s="63">
        <f>'PLANILHA ORÇAMENTÁRIA'!I178</f>
        <v>0</v>
      </c>
      <c r="J100" s="43" t="e">
        <f t="shared" si="2"/>
        <v>#REF!</v>
      </c>
      <c r="K100" s="44" t="e">
        <f t="shared" si="3"/>
        <v>#REF!</v>
      </c>
    </row>
    <row r="101" spans="1:11" ht="27.6">
      <c r="A101" s="66" t="str">
        <f>'PLANILHA ORÇAMENTÁRIA'!B179</f>
        <v>13.6</v>
      </c>
      <c r="B101" s="66" t="e">
        <f>#REF!</f>
        <v>#REF!</v>
      </c>
      <c r="C101" s="68" t="str">
        <f>'PLANILHA ORÇAMENTÁRIA'!D179</f>
        <v>CAPA DE DEGRAU EM GRANITO CINZA ANDORINHA,30X2CM,POLIDO,ASSENTE COMO EM 13.348.0010</v>
      </c>
      <c r="D101" s="66" t="str">
        <f>'PLANILHA ORÇAMENTÁRIA'!E179</f>
        <v>M</v>
      </c>
      <c r="E101" s="64">
        <f>'PLANILHA ORÇAMENTÁRIA'!F179</f>
        <v>19.6</v>
      </c>
      <c r="F101" s="63" t="e">
        <f>#REF!</f>
        <v>#REF!</v>
      </c>
      <c r="G101" s="63">
        <f>'PLANILHA ORÇAMENTÁRIA'!H179</f>
        <v>0</v>
      </c>
      <c r="H101" s="65" t="e">
        <f>#REF!</f>
        <v>#REF!</v>
      </c>
      <c r="I101" s="63">
        <f>'PLANILHA ORÇAMENTÁRIA'!I179</f>
        <v>0</v>
      </c>
      <c r="J101" s="43" t="e">
        <f t="shared" si="2"/>
        <v>#REF!</v>
      </c>
      <c r="K101" s="44" t="e">
        <f t="shared" si="3"/>
        <v>#REF!</v>
      </c>
    </row>
    <row r="102" spans="1:11" ht="27.6">
      <c r="A102" s="66" t="str">
        <f>'PLANILHA ORÇAMENTÁRIA'!B211</f>
        <v>14.18</v>
      </c>
      <c r="B102" s="66" t="e">
        <f>#REF!</f>
        <v>#REF!</v>
      </c>
      <c r="C102" s="68" t="str">
        <f>'PLANILHA ORÇAMENTÁRIA'!D211</f>
        <v>SUPORTE DUPLO HORIZONTAL PARA VIDROS TEMPERADOS DE 10MM.FORNECIMENTO</v>
      </c>
      <c r="D102" s="66" t="str">
        <f>'PLANILHA ORÇAMENTÁRIA'!E211</f>
        <v>UN</v>
      </c>
      <c r="E102" s="64">
        <f>'PLANILHA ORÇAMENTÁRIA'!F211</f>
        <v>14</v>
      </c>
      <c r="F102" s="63" t="e">
        <f>#REF!</f>
        <v>#REF!</v>
      </c>
      <c r="G102" s="63">
        <f>'PLANILHA ORÇAMENTÁRIA'!H211</f>
        <v>0</v>
      </c>
      <c r="H102" s="65" t="e">
        <f>#REF!</f>
        <v>#REF!</v>
      </c>
      <c r="I102" s="63">
        <f>'PLANILHA ORÇAMENTÁRIA'!I211</f>
        <v>0</v>
      </c>
      <c r="J102" s="43" t="e">
        <f t="shared" si="2"/>
        <v>#REF!</v>
      </c>
      <c r="K102" s="44" t="e">
        <f t="shared" si="3"/>
        <v>#REF!</v>
      </c>
    </row>
    <row r="103" spans="1:11" ht="15">
      <c r="A103" s="66" t="e">
        <f>#REF!</f>
        <v>#REF!</v>
      </c>
      <c r="B103" s="66" t="e">
        <f>#REF!</f>
        <v>#REF!</v>
      </c>
      <c r="C103" s="68" t="e">
        <f>#REF!</f>
        <v>#REF!</v>
      </c>
      <c r="D103" s="66" t="e">
        <f>#REF!</f>
        <v>#REF!</v>
      </c>
      <c r="E103" s="64" t="e">
        <f>#REF!</f>
        <v>#REF!</v>
      </c>
      <c r="F103" s="63" t="e">
        <f>#REF!</f>
        <v>#REF!</v>
      </c>
      <c r="G103" s="63" t="e">
        <f>#REF!</f>
        <v>#REF!</v>
      </c>
      <c r="H103" s="65" t="e">
        <f>#REF!</f>
        <v>#REF!</v>
      </c>
      <c r="I103" s="63" t="e">
        <f>#REF!</f>
        <v>#REF!</v>
      </c>
      <c r="J103" s="43" t="e">
        <f t="shared" si="2"/>
        <v>#REF!</v>
      </c>
      <c r="K103" s="44" t="e">
        <f t="shared" si="3"/>
        <v>#REF!</v>
      </c>
    </row>
    <row r="104" spans="1:11" ht="15">
      <c r="A104" s="66" t="e">
        <f>#REF!</f>
        <v>#REF!</v>
      </c>
      <c r="B104" s="66" t="e">
        <f>#REF!</f>
        <v>#REF!</v>
      </c>
      <c r="C104" s="68" t="e">
        <f>#REF!</f>
        <v>#REF!</v>
      </c>
      <c r="D104" s="66" t="e">
        <f>#REF!</f>
        <v>#REF!</v>
      </c>
      <c r="E104" s="64" t="e">
        <f>#REF!</f>
        <v>#REF!</v>
      </c>
      <c r="F104" s="63" t="e">
        <f>#REF!</f>
        <v>#REF!</v>
      </c>
      <c r="G104" s="63" t="e">
        <f>#REF!</f>
        <v>#REF!</v>
      </c>
      <c r="H104" s="65" t="e">
        <f>#REF!</f>
        <v>#REF!</v>
      </c>
      <c r="I104" s="63" t="e">
        <f>#REF!</f>
        <v>#REF!</v>
      </c>
      <c r="J104" s="43" t="e">
        <f t="shared" si="2"/>
        <v>#REF!</v>
      </c>
      <c r="K104" s="44" t="e">
        <f t="shared" si="3"/>
        <v>#REF!</v>
      </c>
    </row>
    <row r="105" spans="1:11" ht="15">
      <c r="A105" s="66" t="e">
        <f>#REF!</f>
        <v>#REF!</v>
      </c>
      <c r="B105" s="66" t="e">
        <f>#REF!</f>
        <v>#REF!</v>
      </c>
      <c r="C105" s="68" t="e">
        <f>#REF!</f>
        <v>#REF!</v>
      </c>
      <c r="D105" s="66" t="e">
        <f>#REF!</f>
        <v>#REF!</v>
      </c>
      <c r="E105" s="64" t="e">
        <f>#REF!</f>
        <v>#REF!</v>
      </c>
      <c r="F105" s="63" t="e">
        <f>#REF!</f>
        <v>#REF!</v>
      </c>
      <c r="G105" s="63" t="e">
        <f>#REF!</f>
        <v>#REF!</v>
      </c>
      <c r="H105" s="65" t="e">
        <f>#REF!</f>
        <v>#REF!</v>
      </c>
      <c r="I105" s="63" t="e">
        <f>#REF!</f>
        <v>#REF!</v>
      </c>
      <c r="J105" s="43" t="e">
        <f t="shared" si="2"/>
        <v>#REF!</v>
      </c>
      <c r="K105" s="44" t="e">
        <f t="shared" si="3"/>
        <v>#REF!</v>
      </c>
    </row>
    <row r="106" spans="1:11" ht="15">
      <c r="A106" s="66" t="e">
        <f>#REF!</f>
        <v>#REF!</v>
      </c>
      <c r="B106" s="66" t="e">
        <f>#REF!</f>
        <v>#REF!</v>
      </c>
      <c r="C106" s="68" t="e">
        <f>#REF!</f>
        <v>#REF!</v>
      </c>
      <c r="D106" s="66" t="e">
        <f>#REF!</f>
        <v>#REF!</v>
      </c>
      <c r="E106" s="64" t="e">
        <f>#REF!</f>
        <v>#REF!</v>
      </c>
      <c r="F106" s="63" t="e">
        <f>#REF!</f>
        <v>#REF!</v>
      </c>
      <c r="G106" s="63" t="e">
        <f>#REF!</f>
        <v>#REF!</v>
      </c>
      <c r="H106" s="65" t="e">
        <f>#REF!</f>
        <v>#REF!</v>
      </c>
      <c r="I106" s="63" t="e">
        <f>#REF!</f>
        <v>#REF!</v>
      </c>
      <c r="J106" s="43" t="e">
        <f t="shared" si="2"/>
        <v>#REF!</v>
      </c>
      <c r="K106" s="44" t="e">
        <f t="shared" si="3"/>
        <v>#REF!</v>
      </c>
    </row>
    <row r="107" spans="1:11" ht="82.8">
      <c r="A107" s="66" t="str">
        <f>'PLANILHA ORÇAMENTÁRIA'!B18</f>
        <v>1.6</v>
      </c>
      <c r="B107" s="66" t="e">
        <f>#REF!</f>
        <v>#REF!</v>
      </c>
      <c r="C107" s="68" t="str">
        <f>'PLANILHA ORÇAMENTÁRIA'!D18</f>
        <v>PROJETO EXECUTIVO DE ARQUITETURA,CONSIDERANDO O PROJETO BASICO EXISTENTE,PARA PREDIOS ESCOLARES E/OU ADMINISTRATIVOS DE501 ATE 3000M2,APRESENTADO EM AUTOCAD NOS PADROES DA CONTRATANTE,INCLUSIVE AS LEGALIZACOES PERTINENTES,COORDENACAO E COMPATIBILIZACAO COM OS PROJETOS COMPLEMENTARES</v>
      </c>
      <c r="D107" s="66" t="str">
        <f>'PLANILHA ORÇAMENTÁRIA'!E18</f>
        <v>M2</v>
      </c>
      <c r="E107" s="64">
        <f>'PLANILHA ORÇAMENTÁRIA'!F18</f>
        <v>1770</v>
      </c>
      <c r="F107" s="63" t="e">
        <f>#REF!</f>
        <v>#REF!</v>
      </c>
      <c r="G107" s="63">
        <f>'PLANILHA ORÇAMENTÁRIA'!H18</f>
        <v>0</v>
      </c>
      <c r="H107" s="65" t="e">
        <f>#REF!</f>
        <v>#REF!</v>
      </c>
      <c r="I107" s="63">
        <f>'PLANILHA ORÇAMENTÁRIA'!I18</f>
        <v>0</v>
      </c>
      <c r="J107" s="43" t="e">
        <f t="shared" si="2"/>
        <v>#REF!</v>
      </c>
      <c r="K107" s="44" t="e">
        <f t="shared" si="3"/>
        <v>#REF!</v>
      </c>
    </row>
    <row r="108" spans="1:11" ht="15">
      <c r="A108" s="66" t="e">
        <f>#REF!</f>
        <v>#REF!</v>
      </c>
      <c r="B108" s="66" t="e">
        <f>#REF!</f>
        <v>#REF!</v>
      </c>
      <c r="C108" s="68" t="e">
        <f>#REF!</f>
        <v>#REF!</v>
      </c>
      <c r="D108" s="66" t="e">
        <f>#REF!</f>
        <v>#REF!</v>
      </c>
      <c r="E108" s="64" t="e">
        <f>#REF!</f>
        <v>#REF!</v>
      </c>
      <c r="F108" s="63" t="e">
        <f>#REF!</f>
        <v>#REF!</v>
      </c>
      <c r="G108" s="63" t="e">
        <f>#REF!</f>
        <v>#REF!</v>
      </c>
      <c r="H108" s="65" t="e">
        <f>#REF!</f>
        <v>#REF!</v>
      </c>
      <c r="I108" s="63" t="e">
        <f>#REF!</f>
        <v>#REF!</v>
      </c>
      <c r="J108" s="43" t="e">
        <f t="shared" si="2"/>
        <v>#REF!</v>
      </c>
      <c r="K108" s="44" t="e">
        <f t="shared" si="3"/>
        <v>#REF!</v>
      </c>
    </row>
    <row r="109" spans="1:11" ht="15">
      <c r="A109" s="66" t="e">
        <f>#REF!</f>
        <v>#REF!</v>
      </c>
      <c r="B109" s="66" t="e">
        <f>#REF!</f>
        <v>#REF!</v>
      </c>
      <c r="C109" s="68" t="e">
        <f>#REF!</f>
        <v>#REF!</v>
      </c>
      <c r="D109" s="66" t="e">
        <f>#REF!</f>
        <v>#REF!</v>
      </c>
      <c r="E109" s="64" t="e">
        <f>#REF!</f>
        <v>#REF!</v>
      </c>
      <c r="F109" s="63" t="e">
        <f>#REF!</f>
        <v>#REF!</v>
      </c>
      <c r="G109" s="63" t="e">
        <f>#REF!</f>
        <v>#REF!</v>
      </c>
      <c r="H109" s="65" t="e">
        <f>#REF!</f>
        <v>#REF!</v>
      </c>
      <c r="I109" s="63" t="e">
        <f>#REF!</f>
        <v>#REF!</v>
      </c>
      <c r="J109" s="43" t="e">
        <f t="shared" si="2"/>
        <v>#REF!</v>
      </c>
      <c r="K109" s="44" t="e">
        <f t="shared" si="3"/>
        <v>#REF!</v>
      </c>
    </row>
    <row r="110" spans="1:11" ht="82.8">
      <c r="A110" s="66" t="str">
        <f>'PLANILHA ORÇAMENTÁRIA'!B17</f>
        <v>1.5</v>
      </c>
      <c r="B110" s="66" t="e">
        <f>#REF!</f>
        <v>#REF!</v>
      </c>
      <c r="C110" s="68" t="str">
        <f>'PLANILHA ORÇAMENTÁRIA'!D17</f>
        <v>PROJETO EXECUTIVO DE ARQUITETURA,CONSIDERANDO O PROJETO BASICO EXISTENTE,PARA PREDIOS ESCOLARES E/OU ADMINISTRATIVOS ATE500M2,APRESENTADO EM AUTOCAD NOS PADROES DA CONTRATANTE,INCLUSIVE AS LEGALIZACOES PERTINENTES,COORDENACAO E COMPATIBILIZACAO COM OS PROJETOS COMPLEMENTARES</v>
      </c>
      <c r="D110" s="66" t="str">
        <f>'PLANILHA ORÇAMENTÁRIA'!E17</f>
        <v>M2</v>
      </c>
      <c r="E110" s="64">
        <f>'PLANILHA ORÇAMENTÁRIA'!F17</f>
        <v>500</v>
      </c>
      <c r="F110" s="63" t="e">
        <f>#REF!</f>
        <v>#REF!</v>
      </c>
      <c r="G110" s="63">
        <f>'PLANILHA ORÇAMENTÁRIA'!H17</f>
        <v>0</v>
      </c>
      <c r="H110" s="65" t="e">
        <f>#REF!</f>
        <v>#REF!</v>
      </c>
      <c r="I110" s="63">
        <f>'PLANILHA ORÇAMENTÁRIA'!I17</f>
        <v>0</v>
      </c>
      <c r="J110" s="43" t="e">
        <f t="shared" si="2"/>
        <v>#REF!</v>
      </c>
      <c r="K110" s="44" t="e">
        <f t="shared" si="3"/>
        <v>#REF!</v>
      </c>
    </row>
    <row r="111" spans="1:11" ht="27.6">
      <c r="A111" s="66" t="str">
        <f>'PLANILHA ORÇAMENTÁRIA'!B169</f>
        <v>12.5</v>
      </c>
      <c r="B111" s="66" t="e">
        <f>#REF!</f>
        <v>#REF!</v>
      </c>
      <c r="C111" s="68" t="str">
        <f>'PLANILHA ORÇAMENTÁRIA'!D169</f>
        <v>VERGAS DE CONCRETO ARMADO PARA ALVENARIA,COM APROVEITAMENTODA MADEIRA POR 10 VEZES</v>
      </c>
      <c r="D111" s="66" t="str">
        <f>'PLANILHA ORÇAMENTÁRIA'!E169</f>
        <v>M3</v>
      </c>
      <c r="E111" s="64">
        <f>'PLANILHA ORÇAMENTÁRIA'!F169</f>
        <v>0.86</v>
      </c>
      <c r="F111" s="63" t="e">
        <f>#REF!</f>
        <v>#REF!</v>
      </c>
      <c r="G111" s="63">
        <f>'PLANILHA ORÇAMENTÁRIA'!H169</f>
        <v>0</v>
      </c>
      <c r="H111" s="65" t="e">
        <f>#REF!</f>
        <v>#REF!</v>
      </c>
      <c r="I111" s="63">
        <f>'PLANILHA ORÇAMENTÁRIA'!I169</f>
        <v>0</v>
      </c>
      <c r="J111" s="43" t="e">
        <f t="shared" si="2"/>
        <v>#REF!</v>
      </c>
      <c r="K111" s="44" t="e">
        <f t="shared" si="3"/>
        <v>#REF!</v>
      </c>
    </row>
    <row r="112" spans="1:11" ht="27.6">
      <c r="A112" s="66" t="str">
        <f>'PLANILHA ORÇAMENTÁRIA'!B247</f>
        <v>15.20</v>
      </c>
      <c r="B112" s="66" t="e">
        <f>#REF!</f>
        <v>#REF!</v>
      </c>
      <c r="C112" s="68" t="str">
        <f>'PLANILHA ORÇAMENTÁRIA'!D247</f>
        <v>DISJUNTOR TERMOMAGNETICO,MONOPOLAR,DE 40 A 63A,3KA,MODELO DIN,TIPO C.FORNECIMENTO E COLOCACAO</v>
      </c>
      <c r="D112" s="66" t="str">
        <f>'PLANILHA ORÇAMENTÁRIA'!E247</f>
        <v>UN</v>
      </c>
      <c r="E112" s="64">
        <f>'PLANILHA ORÇAMENTÁRIA'!F247</f>
        <v>24</v>
      </c>
      <c r="F112" s="63" t="e">
        <f>#REF!</f>
        <v>#REF!</v>
      </c>
      <c r="G112" s="63">
        <f>'PLANILHA ORÇAMENTÁRIA'!H247</f>
        <v>0</v>
      </c>
      <c r="H112" s="65" t="e">
        <f>#REF!</f>
        <v>#REF!</v>
      </c>
      <c r="I112" s="63">
        <f>'PLANILHA ORÇAMENTÁRIA'!I247</f>
        <v>0</v>
      </c>
      <c r="J112" s="43" t="e">
        <f t="shared" si="2"/>
        <v>#REF!</v>
      </c>
      <c r="K112" s="44" t="e">
        <f t="shared" si="3"/>
        <v>#REF!</v>
      </c>
    </row>
    <row r="113" spans="1:11" ht="15">
      <c r="A113" s="66" t="e">
        <f>#REF!</f>
        <v>#REF!</v>
      </c>
      <c r="B113" s="66" t="e">
        <f>#REF!</f>
        <v>#REF!</v>
      </c>
      <c r="C113" s="68" t="e">
        <f>#REF!</f>
        <v>#REF!</v>
      </c>
      <c r="D113" s="66" t="e">
        <f>#REF!</f>
        <v>#REF!</v>
      </c>
      <c r="E113" s="64" t="e">
        <f>#REF!</f>
        <v>#REF!</v>
      </c>
      <c r="F113" s="63" t="e">
        <f>#REF!</f>
        <v>#REF!</v>
      </c>
      <c r="G113" s="63" t="e">
        <f>#REF!</f>
        <v>#REF!</v>
      </c>
      <c r="H113" s="65" t="e">
        <f>#REF!</f>
        <v>#REF!</v>
      </c>
      <c r="I113" s="63" t="e">
        <f>#REF!</f>
        <v>#REF!</v>
      </c>
      <c r="J113" s="43" t="e">
        <f t="shared" si="2"/>
        <v>#REF!</v>
      </c>
      <c r="K113" s="44" t="e">
        <f t="shared" si="3"/>
        <v>#REF!</v>
      </c>
    </row>
    <row r="114" spans="1:11" ht="15">
      <c r="A114" s="66" t="e">
        <f>#REF!</f>
        <v>#REF!</v>
      </c>
      <c r="B114" s="66" t="e">
        <f>#REF!</f>
        <v>#REF!</v>
      </c>
      <c r="C114" s="68" t="e">
        <f>#REF!</f>
        <v>#REF!</v>
      </c>
      <c r="D114" s="66" t="e">
        <f>#REF!</f>
        <v>#REF!</v>
      </c>
      <c r="E114" s="64" t="e">
        <f>#REF!</f>
        <v>#REF!</v>
      </c>
      <c r="F114" s="63" t="e">
        <f>#REF!</f>
        <v>#REF!</v>
      </c>
      <c r="G114" s="63" t="e">
        <f>#REF!</f>
        <v>#REF!</v>
      </c>
      <c r="H114" s="65" t="e">
        <f>#REF!</f>
        <v>#REF!</v>
      </c>
      <c r="I114" s="63" t="e">
        <f>#REF!</f>
        <v>#REF!</v>
      </c>
      <c r="J114" s="43" t="e">
        <f t="shared" si="2"/>
        <v>#REF!</v>
      </c>
      <c r="K114" s="44" t="e">
        <f t="shared" si="3"/>
        <v>#REF!</v>
      </c>
    </row>
    <row r="115" spans="1:11" ht="96.6">
      <c r="A115" s="66" t="str">
        <f>'PLANILHA ORÇAMENTÁRIA'!B41</f>
        <v>2.2</v>
      </c>
      <c r="B115" s="66" t="e">
        <f>#REF!</f>
        <v>#REF!</v>
      </c>
      <c r="C115" s="68" t="str">
        <f>'PLANILHA ORÇAMENTÁRIA'!D41</f>
        <v>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v>
      </c>
      <c r="D115" s="66" t="str">
        <f>'PLANILHA ORÇAMENTÁRIA'!E41</f>
        <v>M2</v>
      </c>
      <c r="E115" s="64">
        <f>'PLANILHA ORÇAMENTÁRIA'!F41</f>
        <v>40</v>
      </c>
      <c r="F115" s="63" t="e">
        <f>#REF!</f>
        <v>#REF!</v>
      </c>
      <c r="G115" s="63">
        <f>'PLANILHA ORÇAMENTÁRIA'!H41</f>
        <v>0</v>
      </c>
      <c r="H115" s="65" t="e">
        <f>#REF!</f>
        <v>#REF!</v>
      </c>
      <c r="I115" s="63">
        <f>'PLANILHA ORÇAMENTÁRIA'!I41</f>
        <v>0</v>
      </c>
      <c r="J115" s="43" t="e">
        <f t="shared" si="2"/>
        <v>#REF!</v>
      </c>
      <c r="K115" s="44" t="e">
        <f t="shared" si="3"/>
        <v>#REF!</v>
      </c>
    </row>
    <row r="116" spans="1:11" ht="55.2">
      <c r="A116" s="66" t="str">
        <f>'PLANILHA ORÇAMENTÁRIA'!B306</f>
        <v>15.79</v>
      </c>
      <c r="B116" s="66" t="e">
        <f>#REF!</f>
        <v>#REF!</v>
      </c>
      <c r="C116" s="68" t="str">
        <f>'PLANILHA ORÇAMENTÁRIA'!D306</f>
        <v>TERMINAL AEREO PARA PARA-RAIO(CAPTOR 1 PONTA)EM LATAO MACICO,3/8"X600MM,FIXACAO COM ROSCA MECANICA E ABRACADEIRA,INCLUSIVE CAPTOR.FORNECIMENTO E COLOCACAO</v>
      </c>
      <c r="D116" s="66" t="str">
        <f>'PLANILHA ORÇAMENTÁRIA'!E306</f>
        <v>UN</v>
      </c>
      <c r="E116" s="64">
        <f>'PLANILHA ORÇAMENTÁRIA'!F306</f>
        <v>3</v>
      </c>
      <c r="F116" s="63" t="e">
        <f>#REF!</f>
        <v>#REF!</v>
      </c>
      <c r="G116" s="63">
        <f>'PLANILHA ORÇAMENTÁRIA'!H306</f>
        <v>0</v>
      </c>
      <c r="H116" s="65" t="e">
        <f>#REF!</f>
        <v>#REF!</v>
      </c>
      <c r="I116" s="63">
        <f>'PLANILHA ORÇAMENTÁRIA'!I306</f>
        <v>0</v>
      </c>
      <c r="J116" s="43" t="e">
        <f t="shared" si="2"/>
        <v>#REF!</v>
      </c>
      <c r="K116" s="44" t="e">
        <f t="shared" si="3"/>
        <v>#REF!</v>
      </c>
    </row>
    <row r="117" spans="1:11" ht="27.6">
      <c r="A117" s="66" t="str">
        <f>'PLANILHA ORÇAMENTÁRIA'!B278</f>
        <v>15.51</v>
      </c>
      <c r="B117" s="66" t="e">
        <f>#REF!</f>
        <v>#REF!</v>
      </c>
      <c r="C117" s="68" t="str">
        <f>'PLANILHA ORÇAMENTÁRIA'!D278</f>
        <v>LAMPADA LED,TUBULAR,1200MM,T8,18W,FLUXO LUMINOSO EM TORNO DE1850LM</v>
      </c>
      <c r="D117" s="66" t="str">
        <f>'PLANILHA ORÇAMENTÁRIA'!E278</f>
        <v>UN</v>
      </c>
      <c r="E117" s="64">
        <f>'PLANILHA ORÇAMENTÁRIA'!F278</f>
        <v>482</v>
      </c>
      <c r="F117" s="63" t="e">
        <f>#REF!</f>
        <v>#REF!</v>
      </c>
      <c r="G117" s="63">
        <f>'PLANILHA ORÇAMENTÁRIA'!H278</f>
        <v>0</v>
      </c>
      <c r="H117" s="65" t="e">
        <f>#REF!</f>
        <v>#REF!</v>
      </c>
      <c r="I117" s="63">
        <f>'PLANILHA ORÇAMENTÁRIA'!I278</f>
        <v>0</v>
      </c>
      <c r="J117" s="43" t="e">
        <f t="shared" si="2"/>
        <v>#REF!</v>
      </c>
      <c r="K117" s="44" t="e">
        <f t="shared" si="3"/>
        <v>#REF!</v>
      </c>
    </row>
    <row r="118" spans="1:11" ht="15">
      <c r="A118" s="66" t="e">
        <f>#REF!</f>
        <v>#REF!</v>
      </c>
      <c r="B118" s="66" t="e">
        <f>#REF!</f>
        <v>#REF!</v>
      </c>
      <c r="C118" s="68" t="e">
        <f>#REF!</f>
        <v>#REF!</v>
      </c>
      <c r="D118" s="66" t="e">
        <f>#REF!</f>
        <v>#REF!</v>
      </c>
      <c r="E118" s="64" t="e">
        <f>#REF!</f>
        <v>#REF!</v>
      </c>
      <c r="F118" s="63" t="e">
        <f>#REF!</f>
        <v>#REF!</v>
      </c>
      <c r="G118" s="63" t="e">
        <f>#REF!</f>
        <v>#REF!</v>
      </c>
      <c r="H118" s="65" t="e">
        <f>#REF!</f>
        <v>#REF!</v>
      </c>
      <c r="I118" s="63" t="e">
        <f>#REF!</f>
        <v>#REF!</v>
      </c>
      <c r="J118" s="43" t="e">
        <f t="shared" si="2"/>
        <v>#REF!</v>
      </c>
      <c r="K118" s="44" t="e">
        <f t="shared" si="3"/>
        <v>#REF!</v>
      </c>
    </row>
    <row r="119" spans="1:11" ht="110.4">
      <c r="A119" s="66" t="str">
        <f>'PLANILHA ORÇAMENTÁRIA'!B361</f>
        <v>18.4</v>
      </c>
      <c r="B119" s="66" t="e">
        <f>#REF!</f>
        <v>#REF!</v>
      </c>
      <c r="C119" s="68" t="str">
        <f>'PLANILHA ORÇAMENTÁRIA'!D361</f>
        <v>VASO SANITARIO DE LOUCA BRANCA,CONVENCIONAL,TIPO MEDIO LUXO,C/MEDIDAS EM TORNO DE (37X47X38)CM,INCL.ASSENTO PLASTICO TIPO MEDIO LUXO,BOLSA DE LIGACAO,VALVULA DE DESCARGA DE 1.1/2"C/REGISTRO INTEGRADO,SISTEMA HIDROMECANICO(ISENTA DE GOLPE DE ARIETE)COM CORPO EM LATAO,CANOPLA E BOTAO EM METAL CROMADO,TUBO DE LIGACAO E ACESSORIOS DE FIXACAO.FORNECIMENTO</v>
      </c>
      <c r="D119" s="66" t="str">
        <f>'PLANILHA ORÇAMENTÁRIA'!E361</f>
        <v>UN</v>
      </c>
      <c r="E119" s="64">
        <f>'PLANILHA ORÇAMENTÁRIA'!F361</f>
        <v>26</v>
      </c>
      <c r="F119" s="63" t="e">
        <f>#REF!</f>
        <v>#REF!</v>
      </c>
      <c r="G119" s="63">
        <f>'PLANILHA ORÇAMENTÁRIA'!H361</f>
        <v>0</v>
      </c>
      <c r="H119" s="65" t="e">
        <f>#REF!</f>
        <v>#REF!</v>
      </c>
      <c r="I119" s="63">
        <f>'PLANILHA ORÇAMENTÁRIA'!I361</f>
        <v>0</v>
      </c>
      <c r="J119" s="43" t="e">
        <f t="shared" si="2"/>
        <v>#REF!</v>
      </c>
      <c r="K119" s="44" t="e">
        <f t="shared" si="3"/>
        <v>#REF!</v>
      </c>
    </row>
    <row r="120" spans="1:11" ht="96.6">
      <c r="A120" s="66" t="str">
        <f>'PLANILHA ORÇAMENTÁRIA'!B13</f>
        <v>1.1</v>
      </c>
      <c r="B120" s="66" t="e">
        <f>#REF!</f>
        <v>#REF!</v>
      </c>
      <c r="C120" s="68" t="str">
        <f>'PLANILHA ORÇAMENTÁRIA'!D13</f>
        <v>CONTROLE TECNOLOGICO DE OBRAS EM CONCRETO ARMADO CONSIDERANDO APENAS O CONTROLE DO CONCRETO E CONSTANDO DE COLETA,MOLDAGEM E CAPEAMENTO DE CORPOS DE PROVA,TRANSPORTE ATE 50KM,ENSAIOS DE RESISTENCIA A COMPRESSAO AOS 3, 7 E 28 DIAS E "SLUMP TEST",MEDIDO POR M3 DE CONCRETO COLOCADO NAS FORMAS</v>
      </c>
      <c r="D120" s="66" t="str">
        <f>'PLANILHA ORÇAMENTÁRIA'!E13</f>
        <v>M3</v>
      </c>
      <c r="E120" s="64">
        <f>'PLANILHA ORÇAMENTÁRIA'!F13</f>
        <v>746.36</v>
      </c>
      <c r="F120" s="63" t="e">
        <f>#REF!</f>
        <v>#REF!</v>
      </c>
      <c r="G120" s="63">
        <f>'PLANILHA ORÇAMENTÁRIA'!H13</f>
        <v>0</v>
      </c>
      <c r="H120" s="65" t="e">
        <f>#REF!</f>
        <v>#REF!</v>
      </c>
      <c r="I120" s="63">
        <f>'PLANILHA ORÇAMENTÁRIA'!I13</f>
        <v>0</v>
      </c>
      <c r="J120" s="43" t="e">
        <f t="shared" si="2"/>
        <v>#REF!</v>
      </c>
      <c r="K120" s="44" t="e">
        <f t="shared" si="3"/>
        <v>#REF!</v>
      </c>
    </row>
    <row r="121" spans="1:11" ht="82.8">
      <c r="A121" s="66" t="str">
        <f>'PLANILHA ORÇAMENTÁRIA'!B81</f>
        <v>5.9</v>
      </c>
      <c r="B121" s="66" t="e">
        <f>#REF!</f>
        <v>#REF!</v>
      </c>
      <c r="C121" s="68" t="str">
        <f>'PLANILHA ORÇAMENTÁRIA'!D81</f>
        <v>PLACA FOTOLUMINESCENTE DE SINALIZACAO DE SEGURANCA CONTRA INCENDIO,PARA EQUIPAMENTOS DE COMBATE A INCENDIO E ALARME,EM PVC ANTICHAMA,DIMENSOES APROXIMADAS DE (15X15)CM,CONFORME ABNT NBR 16820.FORNECIMENTO E COLOCACAO</v>
      </c>
      <c r="D121" s="66" t="str">
        <f>'PLANILHA ORÇAMENTÁRIA'!E81</f>
        <v>UN</v>
      </c>
      <c r="E121" s="64">
        <f>'PLANILHA ORÇAMENTÁRIA'!F81</f>
        <v>12</v>
      </c>
      <c r="F121" s="63" t="e">
        <f>#REF!</f>
        <v>#REF!</v>
      </c>
      <c r="G121" s="63">
        <f>'PLANILHA ORÇAMENTÁRIA'!H81</f>
        <v>0</v>
      </c>
      <c r="H121" s="65" t="e">
        <f>#REF!</f>
        <v>#REF!</v>
      </c>
      <c r="I121" s="63">
        <f>'PLANILHA ORÇAMENTÁRIA'!I81</f>
        <v>0</v>
      </c>
      <c r="J121" s="43" t="e">
        <f t="shared" si="2"/>
        <v>#REF!</v>
      </c>
      <c r="K121" s="44" t="e">
        <f t="shared" si="3"/>
        <v>#REF!</v>
      </c>
    </row>
    <row r="122" spans="1:11" ht="55.2">
      <c r="A122" s="66" t="str">
        <f>'PLANILHA ORÇAMENTÁRIA'!B276</f>
        <v>15.49</v>
      </c>
      <c r="B122" s="66" t="e">
        <f>#REF!</f>
        <v>#REF!</v>
      </c>
      <c r="C122" s="68" t="str">
        <f>'PLANILHA ORÇAMENTÁRIA'!D276</f>
        <v>ELETRODUTO DE PVC RIGIDO ROSQUEAVEL DE 3/4",INCLUSIVE CONEXOES E EMENDAS,EXCLUSIVE ABERTURA E FECHAMENTO DE RASGO.FORNECIMENTO E ASSENTAMENTO</v>
      </c>
      <c r="D122" s="66" t="str">
        <f>'PLANILHA ORÇAMENTÁRIA'!E276</f>
        <v>M</v>
      </c>
      <c r="E122" s="64">
        <f>'PLANILHA ORÇAMENTÁRIA'!F276</f>
        <v>36</v>
      </c>
      <c r="F122" s="63" t="e">
        <f>#REF!</f>
        <v>#REF!</v>
      </c>
      <c r="G122" s="63">
        <f>'PLANILHA ORÇAMENTÁRIA'!H276</f>
        <v>0</v>
      </c>
      <c r="H122" s="65" t="e">
        <f>#REF!</f>
        <v>#REF!</v>
      </c>
      <c r="I122" s="63">
        <f>'PLANILHA ORÇAMENTÁRIA'!I276</f>
        <v>0</v>
      </c>
      <c r="J122" s="43" t="e">
        <f t="shared" si="2"/>
        <v>#REF!</v>
      </c>
      <c r="K122" s="44" t="e">
        <f t="shared" si="3"/>
        <v>#REF!</v>
      </c>
    </row>
    <row r="123" spans="1:11" ht="69">
      <c r="A123" s="66" t="str">
        <f>'PLANILHA ORÇAMENTÁRIA'!B347</f>
        <v>17.2</v>
      </c>
      <c r="B123" s="66" t="e">
        <f>#REF!</f>
        <v>#REF!</v>
      </c>
      <c r="C123" s="68" t="str">
        <f>'PLANILHA ORÇAMENTÁRIA'!D347</f>
        <v>PREPARO DE MADEIRA NOVA,INCLUSIVE LIXAMENTO,LIMPEZA,UMA DEMAO DE VERNIZ ISOLANTE INCOLOR,DUAS DEMAOS DE MASSA PARA MADEIRA,LIXAMENTO E REMOCAO DE PO,E UMA DEMAO DE FUNDO SINTETICONIVELADOR</v>
      </c>
      <c r="D123" s="66" t="str">
        <f>'PLANILHA ORÇAMENTÁRIA'!E347</f>
        <v>M2</v>
      </c>
      <c r="E123" s="64">
        <f>'PLANILHA ORÇAMENTÁRIA'!F347</f>
        <v>520.8</v>
      </c>
      <c r="F123" s="63" t="e">
        <f>#REF!</f>
        <v>#REF!</v>
      </c>
      <c r="G123" s="63">
        <f>'PLANILHA ORÇAMENTÁRIA'!H347</f>
        <v>0</v>
      </c>
      <c r="H123" s="65" t="e">
        <f>#REF!</f>
        <v>#REF!</v>
      </c>
      <c r="I123" s="63">
        <f>'PLANILHA ORÇAMENTÁRIA'!I347</f>
        <v>0</v>
      </c>
      <c r="J123" s="43" t="e">
        <f t="shared" si="2"/>
        <v>#REF!</v>
      </c>
      <c r="K123" s="44" t="e">
        <f t="shared" si="3"/>
        <v>#REF!</v>
      </c>
    </row>
    <row r="124" spans="1:11" ht="69">
      <c r="A124" s="66" t="str">
        <f>'PLANILHA ORÇAMENTÁRIA'!B138</f>
        <v>9.3</v>
      </c>
      <c r="B124" s="66" t="e">
        <f>#REF!</f>
        <v>#REF!</v>
      </c>
      <c r="C124" s="68" t="str">
        <f>'PLANILHA ORÇAMENTÁRIA'!D138</f>
        <v>PLANTIO DE GRAMA EM PLACAS,TIPO SAO CARLOS,BATATAIS,LARGA ESANTO AGOSTINHO,INCLUSIVE COMPRA E ARRANCAMENTO NO LOCAL DEORIGEM,CARGA,TRANSPORTE,DESCARGA E PREPARO DO TERRENO</v>
      </c>
      <c r="D124" s="66" t="str">
        <f>'PLANILHA ORÇAMENTÁRIA'!E138</f>
        <v>M2</v>
      </c>
      <c r="E124" s="64">
        <f>'PLANILHA ORÇAMENTÁRIA'!F138</f>
        <v>465.7</v>
      </c>
      <c r="F124" s="63" t="e">
        <f>#REF!</f>
        <v>#REF!</v>
      </c>
      <c r="G124" s="63">
        <f>'PLANILHA ORÇAMENTÁRIA'!H138</f>
        <v>0</v>
      </c>
      <c r="H124" s="65" t="e">
        <f>#REF!</f>
        <v>#REF!</v>
      </c>
      <c r="I124" s="63">
        <f>'PLANILHA ORÇAMENTÁRIA'!I138</f>
        <v>0</v>
      </c>
      <c r="J124" s="43" t="e">
        <f t="shared" si="2"/>
        <v>#REF!</v>
      </c>
      <c r="K124" s="44" t="e">
        <f t="shared" si="3"/>
        <v>#REF!</v>
      </c>
    </row>
    <row r="125" spans="1:11" ht="15">
      <c r="A125" s="66" t="e">
        <f>#REF!</f>
        <v>#REF!</v>
      </c>
      <c r="B125" s="66" t="e">
        <f>#REF!</f>
        <v>#REF!</v>
      </c>
      <c r="C125" s="68" t="e">
        <f>#REF!</f>
        <v>#REF!</v>
      </c>
      <c r="D125" s="66" t="e">
        <f>#REF!</f>
        <v>#REF!</v>
      </c>
      <c r="E125" s="64" t="e">
        <f>#REF!</f>
        <v>#REF!</v>
      </c>
      <c r="F125" s="63" t="e">
        <f>#REF!</f>
        <v>#REF!</v>
      </c>
      <c r="G125" s="63" t="e">
        <f>#REF!</f>
        <v>#REF!</v>
      </c>
      <c r="H125" s="65" t="e">
        <f>#REF!</f>
        <v>#REF!</v>
      </c>
      <c r="I125" s="63" t="e">
        <f>#REF!</f>
        <v>#REF!</v>
      </c>
      <c r="J125" s="43" t="e">
        <f t="shared" si="2"/>
        <v>#REF!</v>
      </c>
      <c r="K125" s="44" t="e">
        <f t="shared" si="3"/>
        <v>#REF!</v>
      </c>
    </row>
    <row r="126" spans="1:11" ht="41.4">
      <c r="A126" s="66" t="str">
        <f>'PLANILHA ORÇAMENTÁRIA'!B198</f>
        <v>14.5</v>
      </c>
      <c r="B126" s="66" t="e">
        <f>#REF!</f>
        <v>#REF!</v>
      </c>
      <c r="C126" s="68" t="str">
        <f>'PLANILHA ORÇAMENTÁRIA'!D198</f>
        <v>PORTA DE ALUMINIO ANODIZADO AO NATURAL,PERFIL SERIE 25,EM VENEZIANA,EXCLUSIVE FECHADURA.FORNECIMENTO E COLOCACAO</v>
      </c>
      <c r="D126" s="66" t="str">
        <f>'PLANILHA ORÇAMENTÁRIA'!E198</f>
        <v>M2</v>
      </c>
      <c r="E126" s="64">
        <f>'PLANILHA ORÇAMENTÁRIA'!F198</f>
        <v>6.3</v>
      </c>
      <c r="F126" s="63" t="e">
        <f>#REF!</f>
        <v>#REF!</v>
      </c>
      <c r="G126" s="63">
        <f>'PLANILHA ORÇAMENTÁRIA'!H198</f>
        <v>0</v>
      </c>
      <c r="H126" s="65" t="e">
        <f>#REF!</f>
        <v>#REF!</v>
      </c>
      <c r="I126" s="63">
        <f>'PLANILHA ORÇAMENTÁRIA'!I198</f>
        <v>0</v>
      </c>
      <c r="J126" s="43" t="e">
        <f t="shared" si="2"/>
        <v>#REF!</v>
      </c>
      <c r="K126" s="44" t="e">
        <f t="shared" si="3"/>
        <v>#REF!</v>
      </c>
    </row>
    <row r="127" spans="1:11" ht="41.4">
      <c r="A127" s="66" t="str">
        <f>'PLANILHA ORÇAMENTÁRIA'!B288</f>
        <v>15.61</v>
      </c>
      <c r="B127" s="66" t="e">
        <f>#REF!</f>
        <v>#REF!</v>
      </c>
      <c r="C127" s="68" t="str">
        <f>'PLANILHA ORÇAMENTÁRIA'!D288</f>
        <v>ABERTURA E FECHAMENTO MANUAL DE RASGO EM ALVENARIA,PARA PASSAGEM DE TUBOS E DUTOS,COM DIAMETRO DE 2.1/2" A 4"</v>
      </c>
      <c r="D127" s="66" t="str">
        <f>'PLANILHA ORÇAMENTÁRIA'!E288</f>
        <v>M</v>
      </c>
      <c r="E127" s="64">
        <f>'PLANILHA ORÇAMENTÁRIA'!F288</f>
        <v>50</v>
      </c>
      <c r="F127" s="63" t="e">
        <f>#REF!</f>
        <v>#REF!</v>
      </c>
      <c r="G127" s="63">
        <f>'PLANILHA ORÇAMENTÁRIA'!H288</f>
        <v>0</v>
      </c>
      <c r="H127" s="65" t="e">
        <f>#REF!</f>
        <v>#REF!</v>
      </c>
      <c r="I127" s="63">
        <f>'PLANILHA ORÇAMENTÁRIA'!I288</f>
        <v>0</v>
      </c>
      <c r="J127" s="43" t="e">
        <f t="shared" si="2"/>
        <v>#REF!</v>
      </c>
      <c r="K127" s="44" t="e">
        <f t="shared" si="3"/>
        <v>#REF!</v>
      </c>
    </row>
    <row r="128" spans="1:11" ht="15">
      <c r="A128" s="66" t="e">
        <f>#REF!</f>
        <v>#REF!</v>
      </c>
      <c r="B128" s="66" t="e">
        <f>#REF!</f>
        <v>#REF!</v>
      </c>
      <c r="C128" s="68" t="e">
        <f>#REF!</f>
        <v>#REF!</v>
      </c>
      <c r="D128" s="66" t="e">
        <f>#REF!</f>
        <v>#REF!</v>
      </c>
      <c r="E128" s="64" t="e">
        <f>#REF!</f>
        <v>#REF!</v>
      </c>
      <c r="F128" s="63" t="e">
        <f>#REF!</f>
        <v>#REF!</v>
      </c>
      <c r="G128" s="63" t="e">
        <f>#REF!</f>
        <v>#REF!</v>
      </c>
      <c r="H128" s="65" t="e">
        <f>#REF!</f>
        <v>#REF!</v>
      </c>
      <c r="I128" s="63" t="e">
        <f>#REF!</f>
        <v>#REF!</v>
      </c>
      <c r="J128" s="43" t="e">
        <f t="shared" si="2"/>
        <v>#REF!</v>
      </c>
      <c r="K128" s="44" t="e">
        <f t="shared" si="3"/>
        <v>#REF!</v>
      </c>
    </row>
    <row r="129" spans="1:11" ht="55.2">
      <c r="A129" s="66" t="str">
        <f>'PLANILHA ORÇAMENTÁRIA'!B273</f>
        <v>15.46</v>
      </c>
      <c r="B129" s="66" t="e">
        <f>#REF!</f>
        <v>#REF!</v>
      </c>
      <c r="C129" s="68" t="str">
        <f>'PLANILHA ORÇAMENTÁRIA'!D273</f>
        <v>ELETRODUTO DE FERRO GALVANIZADO,TIPO PESADO,DIAMETRO DE 1",INCLUSIVE CONEXOES E EMENDAS,EXCLUSIVE ABERTURA E FECHAMENTODO RASGO.FORNECIMENTO E ASSENTAMENTO</v>
      </c>
      <c r="D129" s="66" t="str">
        <f>'PLANILHA ORÇAMENTÁRIA'!E273</f>
        <v>M</v>
      </c>
      <c r="E129" s="64">
        <f>'PLANILHA ORÇAMENTÁRIA'!F273</f>
        <v>30</v>
      </c>
      <c r="F129" s="63" t="e">
        <f>#REF!</f>
        <v>#REF!</v>
      </c>
      <c r="G129" s="63">
        <f>'PLANILHA ORÇAMENTÁRIA'!H273</f>
        <v>0</v>
      </c>
      <c r="H129" s="65" t="e">
        <f>#REF!</f>
        <v>#REF!</v>
      </c>
      <c r="I129" s="63">
        <f>'PLANILHA ORÇAMENTÁRIA'!I273</f>
        <v>0</v>
      </c>
      <c r="J129" s="43" t="e">
        <f t="shared" si="2"/>
        <v>#REF!</v>
      </c>
      <c r="K129" s="44" t="e">
        <f t="shared" si="3"/>
        <v>#REF!</v>
      </c>
    </row>
    <row r="130" spans="1:11" ht="82.8">
      <c r="A130" s="66" t="str">
        <f>'PLANILHA ORÇAMENTÁRIA'!B158</f>
        <v>11.6</v>
      </c>
      <c r="B130" s="66" t="e">
        <f>#REF!</f>
        <v>#REF!</v>
      </c>
      <c r="C130" s="68" t="str">
        <f>'PLANILHA ORÇAMENTÁRIA'!D158</f>
        <v>LAJE PRE-MOLDADA BETA 16,PARA SOBRECARGA DE 3,5KN/M2 E VAO DE 5,20M,CONSIDERANDO VIGOTAS,EPS E ARMADURA NEGATIVA,INCLUSIVE CAPEAMENTO DE 4CM DE ESPESSURA,COM CONCRETO FCK=25MPA E ESCORAMENTO,CONFORME ABNT NBR 14859.FORNECIMENTO E MONTAGEM DO CONJUNTO</v>
      </c>
      <c r="D130" s="66" t="str">
        <f>'PLANILHA ORÇAMENTÁRIA'!E158</f>
        <v>M2</v>
      </c>
      <c r="E130" s="64">
        <f>'PLANILHA ORÇAMENTÁRIA'!F158</f>
        <v>2270.0299999999997</v>
      </c>
      <c r="F130" s="63" t="e">
        <f>#REF!</f>
        <v>#REF!</v>
      </c>
      <c r="G130" s="63">
        <f>'PLANILHA ORÇAMENTÁRIA'!H158</f>
        <v>0</v>
      </c>
      <c r="H130" s="65" t="e">
        <f>#REF!</f>
        <v>#REF!</v>
      </c>
      <c r="I130" s="63">
        <f>'PLANILHA ORÇAMENTÁRIA'!I158</f>
        <v>0</v>
      </c>
      <c r="J130" s="43" t="e">
        <f t="shared" si="2"/>
        <v>#REF!</v>
      </c>
      <c r="K130" s="44" t="e">
        <f t="shared" si="3"/>
        <v>#REF!</v>
      </c>
    </row>
    <row r="131" spans="1:11" ht="82.8">
      <c r="A131" s="66" t="str">
        <f>'PLANILHA ORÇAMENTÁRIA'!B243</f>
        <v>15.16</v>
      </c>
      <c r="B131" s="66" t="e">
        <f>#REF!</f>
        <v>#REF!</v>
      </c>
      <c r="C131" s="68" t="str">
        <f>'PLANILHA ORÇAMENTÁRIA'!D243</f>
        <v>QUADRO DE DISTRIBUICAO DE ENERGIA,100A,PARA DISJUNTORES TERMO-MAGNETICOS UNIPOLARES,DE SOBREPOR,COM PORTA E BARRAMENTOSDE FASE,NEUTRO E TERRA,TRIFASICO,PARA INSTALACAO DE ATE 32 DISJUNTORES COM DISPOSITIVO PARA CHAVE GERAL.FORNECIMENTO E COLOCACAO</v>
      </c>
      <c r="D131" s="66" t="str">
        <f>'PLANILHA ORÇAMENTÁRIA'!E243</f>
        <v>UN</v>
      </c>
      <c r="E131" s="64">
        <f>'PLANILHA ORÇAMENTÁRIA'!F243</f>
        <v>6</v>
      </c>
      <c r="F131" s="63" t="e">
        <f>#REF!</f>
        <v>#REF!</v>
      </c>
      <c r="G131" s="63">
        <f>'PLANILHA ORÇAMENTÁRIA'!H243</f>
        <v>0</v>
      </c>
      <c r="H131" s="65" t="e">
        <f>#REF!</f>
        <v>#REF!</v>
      </c>
      <c r="I131" s="63">
        <f>'PLANILHA ORÇAMENTÁRIA'!I243</f>
        <v>0</v>
      </c>
      <c r="J131" s="43" t="e">
        <f t="shared" si="2"/>
        <v>#REF!</v>
      </c>
      <c r="K131" s="44" t="e">
        <f t="shared" si="3"/>
        <v>#REF!</v>
      </c>
    </row>
    <row r="132" spans="1:11" ht="27.6">
      <c r="A132" s="66" t="str">
        <f>'PLANILHA ORÇAMENTÁRIA'!B249</f>
        <v>15.22</v>
      </c>
      <c r="B132" s="66" t="e">
        <f>#REF!</f>
        <v>#REF!</v>
      </c>
      <c r="C132" s="68" t="str">
        <f>'PLANILHA ORÇAMENTÁRIA'!D249</f>
        <v>DISJUNTOR TERMOMAGNETICO,BIPOLAR,DE 40 A 63A,3KA,MODELO DIN,TIPO C.FORNECIMENTO E COLOCACAO</v>
      </c>
      <c r="D132" s="66" t="str">
        <f>'PLANILHA ORÇAMENTÁRIA'!E249</f>
        <v>UN</v>
      </c>
      <c r="E132" s="64">
        <f>'PLANILHA ORÇAMENTÁRIA'!F249</f>
        <v>8</v>
      </c>
      <c r="F132" s="63" t="e">
        <f>#REF!</f>
        <v>#REF!</v>
      </c>
      <c r="G132" s="63">
        <f>'PLANILHA ORÇAMENTÁRIA'!H249</f>
        <v>0</v>
      </c>
      <c r="H132" s="65" t="e">
        <f>#REF!</f>
        <v>#REF!</v>
      </c>
      <c r="I132" s="63">
        <f>'PLANILHA ORÇAMENTÁRIA'!I249</f>
        <v>0</v>
      </c>
      <c r="J132" s="43" t="e">
        <f t="shared" si="2"/>
        <v>#REF!</v>
      </c>
      <c r="K132" s="44" t="e">
        <f t="shared" si="3"/>
        <v>#REF!</v>
      </c>
    </row>
    <row r="133" spans="1:11" ht="96.6">
      <c r="A133" s="66" t="str">
        <f>'PLANILHA ORÇAMENTÁRIA'!B358</f>
        <v>18.1</v>
      </c>
      <c r="B133" s="66" t="e">
        <f>#REF!</f>
        <v>#REF!</v>
      </c>
      <c r="C133" s="68" t="str">
        <f>'PLANILHA ORÇAMENTÁRIA'!D358</f>
        <v>LAVATORIO DE LOUCA BRANCA TIPO MEDIO LUXO,COM LADRAO E MEDIDAS EM TORNO DE (55X45)CM,COM COLUNA,INCLUSIVE ACESSORIOS DEFIXACAO.FERRAGENS EM METAL CROMADO:SIFAO 1680 DE 1"X1.1/4",APARELHO MISTURADOR TIPO BANCA,1875 OU SIMILAR,COM AREJADOR,VALVULA DE ESCOAMENTO 1603.RABICHO CROMADO DE 1/2".FORNECIMENTO.</v>
      </c>
      <c r="D133" s="66" t="str">
        <f>'PLANILHA ORÇAMENTÁRIA'!E358</f>
        <v>UN</v>
      </c>
      <c r="E133" s="64">
        <f>'PLANILHA ORÇAMENTÁRIA'!F358</f>
        <v>5</v>
      </c>
      <c r="F133" s="63" t="e">
        <f>#REF!</f>
        <v>#REF!</v>
      </c>
      <c r="G133" s="63">
        <f>'PLANILHA ORÇAMENTÁRIA'!H358</f>
        <v>0</v>
      </c>
      <c r="H133" s="65" t="e">
        <f>#REF!</f>
        <v>#REF!</v>
      </c>
      <c r="I133" s="63">
        <f>'PLANILHA ORÇAMENTÁRIA'!I358</f>
        <v>0</v>
      </c>
      <c r="J133" s="43" t="e">
        <f t="shared" si="2"/>
        <v>#REF!</v>
      </c>
      <c r="K133" s="44" t="e">
        <f t="shared" si="3"/>
        <v>#REF!</v>
      </c>
    </row>
    <row r="134" spans="1:11" ht="41.4">
      <c r="A134" s="66" t="str">
        <f>'PLANILHA ORÇAMENTÁRIA'!B208</f>
        <v>14.15</v>
      </c>
      <c r="B134" s="66" t="e">
        <f>#REF!</f>
        <v>#REF!</v>
      </c>
      <c r="C134" s="68" t="str">
        <f>'PLANILHA ORÇAMENTÁRIA'!D208</f>
        <v>VIDRO TEMPERADO INCOLOR,10MM DE ESPESSURA,PARA PORTAS OU PAINEIS FIXOS,EXCLUSIVE FERRAGENS.FORNECIMENTO E COLOCACAO</v>
      </c>
      <c r="D134" s="66" t="str">
        <f>'PLANILHA ORÇAMENTÁRIA'!E208</f>
        <v>M2</v>
      </c>
      <c r="E134" s="64">
        <f>'PLANILHA ORÇAMENTÁRIA'!F208</f>
        <v>36</v>
      </c>
      <c r="F134" s="63" t="e">
        <f>#REF!</f>
        <v>#REF!</v>
      </c>
      <c r="G134" s="63">
        <f>'PLANILHA ORÇAMENTÁRIA'!H208</f>
        <v>0</v>
      </c>
      <c r="H134" s="65" t="e">
        <f>#REF!</f>
        <v>#REF!</v>
      </c>
      <c r="I134" s="63">
        <f>'PLANILHA ORÇAMENTÁRIA'!I208</f>
        <v>0</v>
      </c>
      <c r="J134" s="43" t="e">
        <f t="shared" si="2"/>
        <v>#REF!</v>
      </c>
      <c r="K134" s="44" t="e">
        <f t="shared" si="3"/>
        <v>#REF!</v>
      </c>
    </row>
    <row r="135" spans="1:11" ht="15">
      <c r="A135" s="66" t="e">
        <f>#REF!</f>
        <v>#REF!</v>
      </c>
      <c r="B135" s="66" t="e">
        <f>#REF!</f>
        <v>#REF!</v>
      </c>
      <c r="C135" s="68" t="e">
        <f>#REF!</f>
        <v>#REF!</v>
      </c>
      <c r="D135" s="66" t="e">
        <f>#REF!</f>
        <v>#REF!</v>
      </c>
      <c r="E135" s="64" t="e">
        <f>#REF!</f>
        <v>#REF!</v>
      </c>
      <c r="F135" s="63" t="e">
        <f>#REF!</f>
        <v>#REF!</v>
      </c>
      <c r="G135" s="63" t="e">
        <f>#REF!</f>
        <v>#REF!</v>
      </c>
      <c r="H135" s="65" t="e">
        <f>#REF!</f>
        <v>#REF!</v>
      </c>
      <c r="I135" s="63" t="e">
        <f>#REF!</f>
        <v>#REF!</v>
      </c>
      <c r="J135" s="43" t="e">
        <f t="shared" si="2"/>
        <v>#REF!</v>
      </c>
      <c r="K135" s="44" t="e">
        <f t="shared" si="3"/>
        <v>#REF!</v>
      </c>
    </row>
    <row r="136" spans="1:11" ht="82.8">
      <c r="A136" s="66" t="str">
        <f>'PLANILHA ORÇAMENTÁRIA'!B82</f>
        <v>5.10</v>
      </c>
      <c r="B136" s="66" t="e">
        <f>#REF!</f>
        <v>#REF!</v>
      </c>
      <c r="C136" s="68" t="str">
        <f>'PLANILHA ORÇAMENTÁRIA'!D82</f>
        <v>PLACA FOTOLUMINESCENTE DE SINALIZACAO DE SEGURANCA CONTRA INCENDIO,PARA EQUIPAMENTOS DE COMBATE A INCENDIO E ALARME,EM PVC ANTICHAMA,DIMENSOES APROXIMADAS DE (20X15)CM,CONFORME ABNT NBR 16820.FORNECIMENTO E COLOCACAO</v>
      </c>
      <c r="D136" s="66" t="str">
        <f>'PLANILHA ORÇAMENTÁRIA'!E82</f>
        <v>UN</v>
      </c>
      <c r="E136" s="64">
        <f>'PLANILHA ORÇAMENTÁRIA'!F82</f>
        <v>6</v>
      </c>
      <c r="F136" s="63" t="e">
        <f>#REF!</f>
        <v>#REF!</v>
      </c>
      <c r="G136" s="63">
        <f>'PLANILHA ORÇAMENTÁRIA'!H82</f>
        <v>0</v>
      </c>
      <c r="H136" s="65" t="e">
        <f>#REF!</f>
        <v>#REF!</v>
      </c>
      <c r="I136" s="63">
        <f>'PLANILHA ORÇAMENTÁRIA'!I82</f>
        <v>0</v>
      </c>
      <c r="J136" s="43" t="e">
        <f t="shared" si="2"/>
        <v>#REF!</v>
      </c>
      <c r="K136" s="44" t="e">
        <f t="shared" si="3"/>
        <v>#REF!</v>
      </c>
    </row>
    <row r="137" spans="1:11" ht="15">
      <c r="A137" s="66" t="e">
        <f>#REF!</f>
        <v>#REF!</v>
      </c>
      <c r="B137" s="66" t="e">
        <f>#REF!</f>
        <v>#REF!</v>
      </c>
      <c r="C137" s="68" t="e">
        <f>#REF!</f>
        <v>#REF!</v>
      </c>
      <c r="D137" s="66" t="e">
        <f>#REF!</f>
        <v>#REF!</v>
      </c>
      <c r="E137" s="64" t="e">
        <f>#REF!</f>
        <v>#REF!</v>
      </c>
      <c r="F137" s="63" t="e">
        <f>#REF!</f>
        <v>#REF!</v>
      </c>
      <c r="G137" s="63" t="e">
        <f>#REF!</f>
        <v>#REF!</v>
      </c>
      <c r="H137" s="65" t="e">
        <f>#REF!</f>
        <v>#REF!</v>
      </c>
      <c r="I137" s="63" t="e">
        <f>#REF!</f>
        <v>#REF!</v>
      </c>
      <c r="J137" s="43" t="e">
        <f t="shared" si="2"/>
        <v>#REF!</v>
      </c>
      <c r="K137" s="44" t="e">
        <f t="shared" si="3"/>
        <v>#REF!</v>
      </c>
    </row>
    <row r="138" spans="1:11" ht="27.6">
      <c r="A138" s="66" t="str">
        <f>'PLANILHA ORÇAMENTÁRIA'!B218</f>
        <v>14.25</v>
      </c>
      <c r="B138" s="66" t="e">
        <f>#REF!</f>
        <v>#REF!</v>
      </c>
      <c r="C138" s="68" t="str">
        <f>'PLANILHA ORÇAMENTÁRIA'!D218</f>
        <v>PUXADOR DE MADEIRA PARA PORTA DE VIDRO TEMPERADO.FORNECIMENTO</v>
      </c>
      <c r="D138" s="66" t="str">
        <f>'PLANILHA ORÇAMENTÁRIA'!E218</f>
        <v>UN</v>
      </c>
      <c r="E138" s="64">
        <f>'PLANILHA ORÇAMENTÁRIA'!F218</f>
        <v>14</v>
      </c>
      <c r="F138" s="63" t="e">
        <f>#REF!</f>
        <v>#REF!</v>
      </c>
      <c r="G138" s="63">
        <f>'PLANILHA ORÇAMENTÁRIA'!H218</f>
        <v>0</v>
      </c>
      <c r="H138" s="65" t="e">
        <f>#REF!</f>
        <v>#REF!</v>
      </c>
      <c r="I138" s="63">
        <f>'PLANILHA ORÇAMENTÁRIA'!I218</f>
        <v>0</v>
      </c>
      <c r="J138" s="43" t="e">
        <f t="shared" si="2"/>
        <v>#REF!</v>
      </c>
      <c r="K138" s="44" t="e">
        <f t="shared" si="3"/>
        <v>#REF!</v>
      </c>
    </row>
    <row r="139" spans="1:11" ht="27.6">
      <c r="A139" s="66" t="str">
        <f>'PLANILHA ORÇAMENTÁRIA'!B250</f>
        <v>15.23</v>
      </c>
      <c r="B139" s="66" t="e">
        <f>#REF!</f>
        <v>#REF!</v>
      </c>
      <c r="C139" s="68" t="str">
        <f>'PLANILHA ORÇAMENTÁRIA'!D250</f>
        <v>DISJUNTOR TERMOMAGNETICO,TRIPOLAR,DE 10 A 32A,3KA,MODELO DIN,TIPO C.FORNECIMENTO E COLOCACAO</v>
      </c>
      <c r="D139" s="66" t="str">
        <f>'PLANILHA ORÇAMENTÁRIA'!E250</f>
        <v>UN</v>
      </c>
      <c r="E139" s="64">
        <f>'PLANILHA ORÇAMENTÁRIA'!F250</f>
        <v>3</v>
      </c>
      <c r="F139" s="63" t="e">
        <f>#REF!</f>
        <v>#REF!</v>
      </c>
      <c r="G139" s="63">
        <f>'PLANILHA ORÇAMENTÁRIA'!H250</f>
        <v>0</v>
      </c>
      <c r="H139" s="65" t="e">
        <f>#REF!</f>
        <v>#REF!</v>
      </c>
      <c r="I139" s="63">
        <f>'PLANILHA ORÇAMENTÁRIA'!I250</f>
        <v>0</v>
      </c>
      <c r="J139" s="43" t="e">
        <f t="shared" si="2"/>
        <v>#REF!</v>
      </c>
      <c r="K139" s="44" t="e">
        <f t="shared" si="3"/>
        <v>#REF!</v>
      </c>
    </row>
    <row r="140" spans="1:11" ht="55.2">
      <c r="A140" s="66" t="str">
        <f>'PLANILHA ORÇAMENTÁRIA'!B197</f>
        <v>14.4</v>
      </c>
      <c r="B140" s="66" t="e">
        <f>#REF!</f>
        <v>#REF!</v>
      </c>
      <c r="C140" s="68" t="str">
        <f>'PLANILHA ORÇAMENTÁRIA'!D197</f>
        <v>PORTINHOLA PARA ALCAPAO,CISTERNA OU CAIXA D'AGUA ELEVADA,EMCHAPA DE FERRO GALVANIZADO Nº16,ATE 0,80M DE ALTURA,COM GUARNICAO E ALCA PARA FECHAMENTO A CADEADO,EXCLUSIVE ESTE.FORNECIMENTO E COLOCACAO</v>
      </c>
      <c r="D140" s="66" t="str">
        <f>'PLANILHA ORÇAMENTÁRIA'!E197</f>
        <v>M2</v>
      </c>
      <c r="E140" s="64">
        <f>'PLANILHA ORÇAMENTÁRIA'!F197</f>
        <v>2.11</v>
      </c>
      <c r="F140" s="63" t="e">
        <f>#REF!</f>
        <v>#REF!</v>
      </c>
      <c r="G140" s="63">
        <f>'PLANILHA ORÇAMENTÁRIA'!H197</f>
        <v>0</v>
      </c>
      <c r="H140" s="65" t="e">
        <f>#REF!</f>
        <v>#REF!</v>
      </c>
      <c r="I140" s="63">
        <f>'PLANILHA ORÇAMENTÁRIA'!I197</f>
        <v>0</v>
      </c>
      <c r="J140" s="43" t="e">
        <f t="shared" si="2"/>
        <v>#REF!</v>
      </c>
      <c r="K140" s="44" t="e">
        <f t="shared" si="3"/>
        <v>#REF!</v>
      </c>
    </row>
    <row r="141" spans="1:11" ht="15">
      <c r="A141" s="66" t="e">
        <f>#REF!</f>
        <v>#REF!</v>
      </c>
      <c r="B141" s="66" t="e">
        <f>#REF!</f>
        <v>#REF!</v>
      </c>
      <c r="C141" s="68" t="e">
        <f>#REF!</f>
        <v>#REF!</v>
      </c>
      <c r="D141" s="66" t="e">
        <f>#REF!</f>
        <v>#REF!</v>
      </c>
      <c r="E141" s="64" t="e">
        <f>#REF!</f>
        <v>#REF!</v>
      </c>
      <c r="F141" s="63" t="e">
        <f>#REF!</f>
        <v>#REF!</v>
      </c>
      <c r="G141" s="63" t="e">
        <f>#REF!</f>
        <v>#REF!</v>
      </c>
      <c r="H141" s="65" t="e">
        <f>#REF!</f>
        <v>#REF!</v>
      </c>
      <c r="I141" s="63" t="e">
        <f>#REF!</f>
        <v>#REF!</v>
      </c>
      <c r="J141" s="43" t="e">
        <f t="shared" si="2"/>
        <v>#REF!</v>
      </c>
      <c r="K141" s="44" t="e">
        <f t="shared" si="3"/>
        <v>#REF!</v>
      </c>
    </row>
    <row r="142" spans="1:11" ht="41.4">
      <c r="A142" s="66" t="str">
        <f>'PLANILHA ORÇAMENTÁRIA'!B240</f>
        <v>15.13</v>
      </c>
      <c r="B142" s="66" t="e">
        <f>#REF!</f>
        <v>#REF!</v>
      </c>
      <c r="C142" s="68" t="str">
        <f>'PLANILHA ORÇAMENTÁRIA'!D240</f>
        <v>CABO SOLIDO DE COBRE ELETROLITICO NU,TEMPERA MOLE,CLASSE 2,SECAO CIRCULAR DE 50MM2.FORNECIMENTO E COLOCACAO</v>
      </c>
      <c r="D142" s="66" t="str">
        <f>'PLANILHA ORÇAMENTÁRIA'!E240</f>
        <v>M</v>
      </c>
      <c r="E142" s="64">
        <f>'PLANILHA ORÇAMENTÁRIA'!F240</f>
        <v>98</v>
      </c>
      <c r="F142" s="63" t="e">
        <f>#REF!</f>
        <v>#REF!</v>
      </c>
      <c r="G142" s="63">
        <f>'PLANILHA ORÇAMENTÁRIA'!H240</f>
        <v>0</v>
      </c>
      <c r="H142" s="65" t="e">
        <f>#REF!</f>
        <v>#REF!</v>
      </c>
      <c r="I142" s="63">
        <f>'PLANILHA ORÇAMENTÁRIA'!I240</f>
        <v>0</v>
      </c>
      <c r="J142" s="43" t="e">
        <f t="shared" si="2"/>
        <v>#REF!</v>
      </c>
      <c r="K142" s="44" t="e">
        <f t="shared" si="3"/>
        <v>#REF!</v>
      </c>
    </row>
    <row r="143" spans="1:11" ht="69">
      <c r="A143" s="66" t="str">
        <f>'PLANILHA ORÇAMENTÁRIA'!B84</f>
        <v>5.12</v>
      </c>
      <c r="B143" s="66" t="e">
        <f>#REF!</f>
        <v>#REF!</v>
      </c>
      <c r="C143" s="68" t="str">
        <f>'PLANILHA ORÇAMENTÁRIA'!D84</f>
        <v>PLACA FOTOLUMINESCENTE DE SINALIZACAO DE SEGURANCA CONTRA INCENDIO,DE ALERTA,EM PVC ANTICHAMA,FORMA TRIANGULAR,DIMENSAOAPROXIMADA DA BASE DE 20CM,CONFORME ABNT NBR 16820.FORNECIMENTO E COLOCACAO</v>
      </c>
      <c r="D143" s="66" t="str">
        <f>'PLANILHA ORÇAMENTÁRIA'!E84</f>
        <v>UN</v>
      </c>
      <c r="E143" s="64">
        <f>'PLANILHA ORÇAMENTÁRIA'!F84</f>
        <v>6</v>
      </c>
      <c r="F143" s="63" t="e">
        <f>#REF!</f>
        <v>#REF!</v>
      </c>
      <c r="G143" s="63">
        <f>'PLANILHA ORÇAMENTÁRIA'!H84</f>
        <v>0</v>
      </c>
      <c r="H143" s="65" t="e">
        <f>#REF!</f>
        <v>#REF!</v>
      </c>
      <c r="I143" s="63">
        <f>'PLANILHA ORÇAMENTÁRIA'!I84</f>
        <v>0</v>
      </c>
      <c r="J143" s="43" t="e">
        <f t="shared" si="2"/>
        <v>#REF!</v>
      </c>
      <c r="K143" s="44" t="e">
        <f t="shared" si="3"/>
        <v>#REF!</v>
      </c>
    </row>
    <row r="144" spans="1:11" ht="69">
      <c r="A144" s="66" t="str">
        <f>'PLANILHA ORÇAMENTÁRIA'!B40</f>
        <v>2.1</v>
      </c>
      <c r="B144" s="66" t="e">
        <f>#REF!</f>
        <v>#REF!</v>
      </c>
      <c r="C144" s="68" t="str">
        <f>'PLANILHA ORÇAMENTÁRIA'!D40</f>
        <v>TAPUME DE VEDACAO OU PROTECAO,EXECUTADO COM TELHAS TRAPEZOIDAIS DE ACO GALVANIZADO,ESPESSURA DE 0,5MM,ESTAS COM 4 VEZESDE UTILIZACAO,INCLUSIVE ENGRADAMENTO DE MADEIRA,UTILIZADO 2VEZES E PINTURA ESMALTE SINTETICO NA FACE EXTERNA</v>
      </c>
      <c r="D144" s="66" t="str">
        <f>'PLANILHA ORÇAMENTÁRIA'!E40</f>
        <v>M2</v>
      </c>
      <c r="E144" s="64">
        <f>'PLANILHA ORÇAMENTÁRIA'!F40</f>
        <v>848.4000000000001</v>
      </c>
      <c r="F144" s="63" t="e">
        <f>#REF!</f>
        <v>#REF!</v>
      </c>
      <c r="G144" s="63">
        <f>'PLANILHA ORÇAMENTÁRIA'!H40</f>
        <v>0</v>
      </c>
      <c r="H144" s="65" t="e">
        <f>#REF!</f>
        <v>#REF!</v>
      </c>
      <c r="I144" s="63">
        <f>'PLANILHA ORÇAMENTÁRIA'!I40</f>
        <v>0</v>
      </c>
      <c r="J144" s="43" t="e">
        <f t="shared" si="2"/>
        <v>#REF!</v>
      </c>
      <c r="K144" s="44" t="e">
        <f t="shared" si="3"/>
        <v>#REF!</v>
      </c>
    </row>
    <row r="145" spans="1:11" ht="55.2">
      <c r="A145" s="66" t="str">
        <f>'PLANILHA ORÇAMENTÁRIA'!B136</f>
        <v>9.1</v>
      </c>
      <c r="B145" s="66" t="e">
        <f>#REF!</f>
        <v>#REF!</v>
      </c>
      <c r="C145" s="68" t="str">
        <f>'PLANILHA ORÇAMENTÁRIA'!D136</f>
        <v>CORTE,DESGALHAMENTO,DESTOCAMENTO E DESENRAIZAMENTO DE ARVORE,COM ALTURA ATE 3,00M,DIAMETRO EM TORNO DE 15CM,COM AUXILIODE EQUIPAMENTO MECANICO</v>
      </c>
      <c r="D145" s="66" t="str">
        <f>'PLANILHA ORÇAMENTÁRIA'!E136</f>
        <v>UN</v>
      </c>
      <c r="E145" s="64">
        <f>'PLANILHA ORÇAMENTÁRIA'!F136</f>
        <v>10</v>
      </c>
      <c r="F145" s="63" t="e">
        <f>#REF!</f>
        <v>#REF!</v>
      </c>
      <c r="G145" s="63">
        <f>'PLANILHA ORÇAMENTÁRIA'!H136</f>
        <v>0</v>
      </c>
      <c r="H145" s="65" t="e">
        <f>#REF!</f>
        <v>#REF!</v>
      </c>
      <c r="I145" s="63">
        <f>'PLANILHA ORÇAMENTÁRIA'!I136</f>
        <v>0</v>
      </c>
      <c r="J145" s="43" t="e">
        <f t="shared" si="2"/>
        <v>#REF!</v>
      </c>
      <c r="K145" s="44" t="e">
        <f t="shared" si="3"/>
        <v>#REF!</v>
      </c>
    </row>
    <row r="146" spans="1:11" ht="55.2">
      <c r="A146" s="66" t="str">
        <f>'PLANILHA ORÇAMENTÁRIA'!B201</f>
        <v>14.8</v>
      </c>
      <c r="B146" s="66" t="e">
        <f>#REF!</f>
        <v>#REF!</v>
      </c>
      <c r="C146" s="68" t="str">
        <f>'PLANILHA ORÇAMENTÁRIA'!D201</f>
        <v>PORTA DE MADEIRA DE LEI EM COMPENSADO DE 60X210X3,5CM FOLHEADA NAS 2 FACES,ADUELA DE 13X3CM E ALIZARES DE 5X2CM,EXCLUSIVE FERRAGENS.FORNECIMENTO E COLOCACAO</v>
      </c>
      <c r="D146" s="66" t="str">
        <f>'PLANILHA ORÇAMENTÁRIA'!E201</f>
        <v>UN</v>
      </c>
      <c r="E146" s="64">
        <f>'PLANILHA ORÇAMENTÁRIA'!F201</f>
        <v>14</v>
      </c>
      <c r="F146" s="63" t="e">
        <f>#REF!</f>
        <v>#REF!</v>
      </c>
      <c r="G146" s="63">
        <f>'PLANILHA ORÇAMENTÁRIA'!H201</f>
        <v>0</v>
      </c>
      <c r="H146" s="65" t="e">
        <f>#REF!</f>
        <v>#REF!</v>
      </c>
      <c r="I146" s="63">
        <f>'PLANILHA ORÇAMENTÁRIA'!I201</f>
        <v>0</v>
      </c>
      <c r="J146" s="43" t="e">
        <f t="shared" si="2"/>
        <v>#REF!</v>
      </c>
      <c r="K146" s="44" t="e">
        <f t="shared" si="3"/>
        <v>#REF!</v>
      </c>
    </row>
    <row r="147" spans="1:11" ht="41.4">
      <c r="A147" s="66" t="str">
        <f>'PLANILHA ORÇAMENTÁRIA'!B391</f>
        <v>18.34</v>
      </c>
      <c r="B147" s="66" t="e">
        <f>#REF!</f>
        <v>#REF!</v>
      </c>
      <c r="C147" s="68" t="str">
        <f>'PLANILHA ORÇAMENTÁRIA'!D391</f>
        <v>LUMINARIA DE EMERGENCIA DE SOBREPOR,EM PLASTICO,EQUIPADA COMBATERIA SELADA RECARREGAVEL COM 60 LAMPADAS EM LED. FORNECIMENTO E COLOCACAO</v>
      </c>
      <c r="D147" s="66" t="str">
        <f>'PLANILHA ORÇAMENTÁRIA'!E391</f>
        <v>UN</v>
      </c>
      <c r="E147" s="64">
        <f>'PLANILHA ORÇAMENTÁRIA'!F391</f>
        <v>72</v>
      </c>
      <c r="F147" s="63" t="e">
        <f>#REF!</f>
        <v>#REF!</v>
      </c>
      <c r="G147" s="63">
        <f>'PLANILHA ORÇAMENTÁRIA'!H391</f>
        <v>0</v>
      </c>
      <c r="H147" s="65" t="e">
        <f>#REF!</f>
        <v>#REF!</v>
      </c>
      <c r="I147" s="63">
        <f>'PLANILHA ORÇAMENTÁRIA'!I391</f>
        <v>0</v>
      </c>
      <c r="J147" s="43" t="e">
        <f aca="true" t="shared" si="4" ref="J147:J210">I147/$H$14</f>
        <v>#REF!</v>
      </c>
      <c r="K147" s="44" t="e">
        <f t="shared" si="3"/>
        <v>#REF!</v>
      </c>
    </row>
    <row r="148" spans="1:11" ht="15">
      <c r="A148" s="66" t="e">
        <f>#REF!</f>
        <v>#REF!</v>
      </c>
      <c r="B148" s="66" t="e">
        <f>#REF!</f>
        <v>#REF!</v>
      </c>
      <c r="C148" s="68" t="e">
        <f>#REF!</f>
        <v>#REF!</v>
      </c>
      <c r="D148" s="66" t="e">
        <f>#REF!</f>
        <v>#REF!</v>
      </c>
      <c r="E148" s="64" t="e">
        <f>#REF!</f>
        <v>#REF!</v>
      </c>
      <c r="F148" s="63" t="e">
        <f>#REF!</f>
        <v>#REF!</v>
      </c>
      <c r="G148" s="63" t="e">
        <f>#REF!</f>
        <v>#REF!</v>
      </c>
      <c r="H148" s="65" t="e">
        <f>#REF!</f>
        <v>#REF!</v>
      </c>
      <c r="I148" s="63" t="e">
        <f>#REF!</f>
        <v>#REF!</v>
      </c>
      <c r="J148" s="43" t="e">
        <f t="shared" si="4"/>
        <v>#REF!</v>
      </c>
      <c r="K148" s="44" t="e">
        <f aca="true" t="shared" si="5" ref="K148:K211">K147+J148</f>
        <v>#REF!</v>
      </c>
    </row>
    <row r="149" spans="1:11" ht="55.2">
      <c r="A149" s="66" t="str">
        <f>'PLANILHA ORÇAMENTÁRIA'!B141</f>
        <v>9.6</v>
      </c>
      <c r="B149" s="66" t="e">
        <f>#REF!</f>
        <v>#REF!</v>
      </c>
      <c r="C149" s="68" t="str">
        <f>'PLANILHA ORÇAMENTÁRIA'!D141</f>
        <v>PLANTIO DE ARVORE ISOLADA ATE 2,00M DE ALTURA,DE QUALQUER ESPECIE,EM LOGRADOURO PUBLICO,INCLUSIVE TRANSPORTE,TERRA PRETASIMPLES E ESTACA DE MADEIRA(TUTOR),EXCLUSIVE O FORNECIMENTODA ARVORE</v>
      </c>
      <c r="D149" s="66" t="str">
        <f>'PLANILHA ORÇAMENTÁRIA'!E141</f>
        <v>UN</v>
      </c>
      <c r="E149" s="64">
        <f>'PLANILHA ORÇAMENTÁRIA'!F141</f>
        <v>6</v>
      </c>
      <c r="F149" s="63" t="e">
        <f>#REF!</f>
        <v>#REF!</v>
      </c>
      <c r="G149" s="63">
        <f>'PLANILHA ORÇAMENTÁRIA'!H141</f>
        <v>0</v>
      </c>
      <c r="H149" s="65" t="e">
        <f>#REF!</f>
        <v>#REF!</v>
      </c>
      <c r="I149" s="63">
        <f>'PLANILHA ORÇAMENTÁRIA'!I141</f>
        <v>0</v>
      </c>
      <c r="J149" s="43" t="e">
        <f t="shared" si="4"/>
        <v>#REF!</v>
      </c>
      <c r="K149" s="44" t="e">
        <f t="shared" si="5"/>
        <v>#REF!</v>
      </c>
    </row>
    <row r="150" spans="1:11" ht="41.4">
      <c r="A150" s="66" t="str">
        <f>'PLANILHA ORÇAMENTÁRIA'!B154</f>
        <v>11.2</v>
      </c>
      <c r="B150" s="66" t="e">
        <f>#REF!</f>
        <v>#REF!</v>
      </c>
      <c r="C150" s="68" t="str">
        <f>'PLANILHA ORÇAMENTÁRIA'!D154</f>
        <v>CONTRAPISO,BASE OU CAMADA REGULARIZADORA,EXECUTADA COM ARGAMASSA DE CIMNENTO E AREIA,NO TRACO 1:4,NA ESPESSURA DE 2,5CM</v>
      </c>
      <c r="D150" s="66" t="str">
        <f>'PLANILHA ORÇAMENTÁRIA'!E154</f>
        <v>M2</v>
      </c>
      <c r="E150" s="64">
        <f>'PLANILHA ORÇAMENTÁRIA'!F154</f>
        <v>3413.15</v>
      </c>
      <c r="F150" s="63" t="e">
        <f>#REF!</f>
        <v>#REF!</v>
      </c>
      <c r="G150" s="63">
        <f>'PLANILHA ORÇAMENTÁRIA'!H154</f>
        <v>0</v>
      </c>
      <c r="H150" s="65" t="e">
        <f>#REF!</f>
        <v>#REF!</v>
      </c>
      <c r="I150" s="63">
        <f>'PLANILHA ORÇAMENTÁRIA'!I154</f>
        <v>0</v>
      </c>
      <c r="J150" s="43" t="e">
        <f t="shared" si="4"/>
        <v>#REF!</v>
      </c>
      <c r="K150" s="44" t="e">
        <f t="shared" si="5"/>
        <v>#REF!</v>
      </c>
    </row>
    <row r="151" spans="1:11" ht="96.6">
      <c r="A151" s="66" t="str">
        <f>'PLANILHA ORÇAMENTÁRIA'!B289</f>
        <v>15.62</v>
      </c>
      <c r="B151" s="66" t="e">
        <f>#REF!</f>
        <v>#REF!</v>
      </c>
      <c r="C151" s="68" t="str">
        <f>'PLANILHA ORÇAMENTÁRIA'!D289</f>
        <v>CAIXA ENTERRADA PARA INSTALACOES TELEFONICAS,TIPO R3,MEDINDO1,30X1,20X1,30M,EM BLOCOS DE CONCRETO ESTRUTURAL DE 0,10X0,20X0,40M,ASSENTADOS COM ARGAMASSA DE CIMENTO E AREIA,NO TRACO 1:4 E REVESTIDA INTERNAMENTE COM A MESMA ARGAMASSA,COM TAMPA DE CONCRETO ARMADO COM 5CM DE ESPESSURA E FUNDO DE CONCRETO SIMPLES COM 5CM</v>
      </c>
      <c r="D151" s="66" t="str">
        <f>'PLANILHA ORÇAMENTÁRIA'!E289</f>
        <v>UN</v>
      </c>
      <c r="E151" s="64">
        <f>'PLANILHA ORÇAMENTÁRIA'!F289</f>
        <v>6</v>
      </c>
      <c r="F151" s="63" t="e">
        <f>#REF!</f>
        <v>#REF!</v>
      </c>
      <c r="G151" s="63">
        <f>'PLANILHA ORÇAMENTÁRIA'!H289</f>
        <v>0</v>
      </c>
      <c r="H151" s="65" t="e">
        <f>#REF!</f>
        <v>#REF!</v>
      </c>
      <c r="I151" s="63">
        <f>'PLANILHA ORÇAMENTÁRIA'!I289</f>
        <v>0</v>
      </c>
      <c r="J151" s="43" t="e">
        <f t="shared" si="4"/>
        <v>#REF!</v>
      </c>
      <c r="K151" s="44" t="e">
        <f t="shared" si="5"/>
        <v>#REF!</v>
      </c>
    </row>
    <row r="152" spans="1:11" ht="69">
      <c r="A152" s="66" t="str">
        <f>'PLANILHA ORÇAMENTÁRIA'!B112</f>
        <v>6.14</v>
      </c>
      <c r="B152" s="66" t="e">
        <f>#REF!</f>
        <v>#REF!</v>
      </c>
      <c r="C152" s="68" t="str">
        <f>'PLANILHA ORÇAMENTÁRIA'!D112</f>
        <v>TAMPAO DE FERRO FUNDIDO NODULAR MISTO (FERRO FUNDIDO E CONCRETO,EXCLUSIVE ESTE),ARTICULADO,TIPO PESADO,DE 0,60M DE DIAMETRO,ASSENTADO COM ARGAMASSA DE CIMENTO E AREIA,NO TRACO 1:4EM VOLUME.FORNECIMENTO E ASSENTAMENTO</v>
      </c>
      <c r="D152" s="66" t="str">
        <f>'PLANILHA ORÇAMENTÁRIA'!E112</f>
        <v>UN</v>
      </c>
      <c r="E152" s="64">
        <f>'PLANILHA ORÇAMENTÁRIA'!F112</f>
        <v>21</v>
      </c>
      <c r="F152" s="63" t="e">
        <f>#REF!</f>
        <v>#REF!</v>
      </c>
      <c r="G152" s="63">
        <f>'PLANILHA ORÇAMENTÁRIA'!H112</f>
        <v>0</v>
      </c>
      <c r="H152" s="65" t="e">
        <f>#REF!</f>
        <v>#REF!</v>
      </c>
      <c r="I152" s="63">
        <f>'PLANILHA ORÇAMENTÁRIA'!I112</f>
        <v>0</v>
      </c>
      <c r="J152" s="43" t="e">
        <f t="shared" si="4"/>
        <v>#REF!</v>
      </c>
      <c r="K152" s="44" t="e">
        <f t="shared" si="5"/>
        <v>#REF!</v>
      </c>
    </row>
    <row r="153" spans="1:11" ht="69">
      <c r="A153" s="66" t="str">
        <f>'PLANILHA ORÇAMENTÁRIA'!B258</f>
        <v>15.31</v>
      </c>
      <c r="B153" s="66" t="e">
        <f>#REF!</f>
        <v>#REF!</v>
      </c>
      <c r="C153" s="68" t="str">
        <f>'PLANILHA ORÇAMENTÁRIA'!D258</f>
        <v>CABO DE COBRE COM ISOLACAO SOLIDA EXTRUDADA,COM BAIXA EMISSAO DE FUMACA,UNIPOLAR,1X35MM2,ISOLAMENTO 0,6/1KV,COMPREENDENDO:PREPARO,CORTE E ENFIACAO EM ELETRODUTOS.FORNECIMENTO E COLOCACAO</v>
      </c>
      <c r="D153" s="66" t="str">
        <f>'PLANILHA ORÇAMENTÁRIA'!E258</f>
        <v>M</v>
      </c>
      <c r="E153" s="64">
        <f>'PLANILHA ORÇAMENTÁRIA'!F258</f>
        <v>186</v>
      </c>
      <c r="F153" s="63" t="e">
        <f>#REF!</f>
        <v>#REF!</v>
      </c>
      <c r="G153" s="63">
        <f>'PLANILHA ORÇAMENTÁRIA'!H258</f>
        <v>0</v>
      </c>
      <c r="H153" s="65" t="e">
        <f>#REF!</f>
        <v>#REF!</v>
      </c>
      <c r="I153" s="63">
        <f>'PLANILHA ORÇAMENTÁRIA'!I258</f>
        <v>0</v>
      </c>
      <c r="J153" s="43" t="e">
        <f t="shared" si="4"/>
        <v>#REF!</v>
      </c>
      <c r="K153" s="44" t="e">
        <f t="shared" si="5"/>
        <v>#REF!</v>
      </c>
    </row>
    <row r="154" spans="1:11" ht="69">
      <c r="A154" s="66" t="str">
        <f>'PLANILHA ORÇAMENTÁRIA'!B244</f>
        <v>15.17</v>
      </c>
      <c r="B154" s="66" t="e">
        <f>#REF!</f>
        <v>#REF!</v>
      </c>
      <c r="C154" s="68" t="str">
        <f>'PLANILHA ORÇAMENTÁRIA'!D244</f>
        <v>DISJUNTOR/INTERRUPTOR DIFERENCIAL RESIDUAL(DDR),CLASSE AC,2POLOS,INSTANTANEO,CORRENTE NOMINAL(IN)25AX240V,SENSIBILIDADE30MA/300MA.FORNECIMENTO E COLOCACAO</v>
      </c>
      <c r="D154" s="66" t="str">
        <f>'PLANILHA ORÇAMENTÁRIA'!E244</f>
        <v>UN</v>
      </c>
      <c r="E154" s="64">
        <f>'PLANILHA ORÇAMENTÁRIA'!F244</f>
        <v>6</v>
      </c>
      <c r="F154" s="63" t="e">
        <f>#REF!</f>
        <v>#REF!</v>
      </c>
      <c r="G154" s="63">
        <f>'PLANILHA ORÇAMENTÁRIA'!H244</f>
        <v>0</v>
      </c>
      <c r="H154" s="65" t="e">
        <f>#REF!</f>
        <v>#REF!</v>
      </c>
      <c r="I154" s="63">
        <f>'PLANILHA ORÇAMENTÁRIA'!I244</f>
        <v>0</v>
      </c>
      <c r="J154" s="43" t="e">
        <f t="shared" si="4"/>
        <v>#REF!</v>
      </c>
      <c r="K154" s="44" t="e">
        <f t="shared" si="5"/>
        <v>#REF!</v>
      </c>
    </row>
    <row r="155" spans="1:11" ht="15">
      <c r="A155" s="66" t="e">
        <f>#REF!</f>
        <v>#REF!</v>
      </c>
      <c r="B155" s="66" t="e">
        <f>#REF!</f>
        <v>#REF!</v>
      </c>
      <c r="C155" s="68" t="e">
        <f>#REF!</f>
        <v>#REF!</v>
      </c>
      <c r="D155" s="66" t="e">
        <f>#REF!</f>
        <v>#REF!</v>
      </c>
      <c r="E155" s="64" t="e">
        <f>#REF!</f>
        <v>#REF!</v>
      </c>
      <c r="F155" s="63" t="e">
        <f>#REF!</f>
        <v>#REF!</v>
      </c>
      <c r="G155" s="63" t="e">
        <f>#REF!</f>
        <v>#REF!</v>
      </c>
      <c r="H155" s="65" t="e">
        <f>#REF!</f>
        <v>#REF!</v>
      </c>
      <c r="I155" s="63" t="e">
        <f>#REF!</f>
        <v>#REF!</v>
      </c>
      <c r="J155" s="43" t="e">
        <f t="shared" si="4"/>
        <v>#REF!</v>
      </c>
      <c r="K155" s="44" t="e">
        <f t="shared" si="5"/>
        <v>#REF!</v>
      </c>
    </row>
    <row r="156" spans="1:11" ht="15">
      <c r="A156" s="66" t="e">
        <f>#REF!</f>
        <v>#REF!</v>
      </c>
      <c r="B156" s="66" t="e">
        <f>#REF!</f>
        <v>#REF!</v>
      </c>
      <c r="C156" s="68" t="e">
        <f>#REF!</f>
        <v>#REF!</v>
      </c>
      <c r="D156" s="66" t="e">
        <f>#REF!</f>
        <v>#REF!</v>
      </c>
      <c r="E156" s="64" t="e">
        <f>#REF!</f>
        <v>#REF!</v>
      </c>
      <c r="F156" s="63" t="e">
        <f>#REF!</f>
        <v>#REF!</v>
      </c>
      <c r="G156" s="63" t="e">
        <f>#REF!</f>
        <v>#REF!</v>
      </c>
      <c r="H156" s="65" t="e">
        <f>#REF!</f>
        <v>#REF!</v>
      </c>
      <c r="I156" s="63" t="e">
        <f>#REF!</f>
        <v>#REF!</v>
      </c>
      <c r="J156" s="43" t="e">
        <f t="shared" si="4"/>
        <v>#REF!</v>
      </c>
      <c r="K156" s="44" t="e">
        <f t="shared" si="5"/>
        <v>#REF!</v>
      </c>
    </row>
    <row r="157" spans="1:11" ht="27.6">
      <c r="A157" s="66" t="str">
        <f>'PLANILHA ORÇAMENTÁRIA'!B213</f>
        <v>14.20</v>
      </c>
      <c r="B157" s="66" t="e">
        <f>#REF!</f>
        <v>#REF!</v>
      </c>
      <c r="C157" s="68" t="str">
        <f>'PLANILHA ORÇAMENTÁRIA'!D213</f>
        <v>CONTRA FECHADURA DE CENTRO PARA PORTA DE VIDRO TEMPERADO DE10MM.FORNECIMENTO</v>
      </c>
      <c r="D157" s="66" t="str">
        <f>'PLANILHA ORÇAMENTÁRIA'!E213</f>
        <v>UN</v>
      </c>
      <c r="E157" s="64">
        <f>'PLANILHA ORÇAMENTÁRIA'!F213</f>
        <v>7</v>
      </c>
      <c r="F157" s="63" t="e">
        <f>#REF!</f>
        <v>#REF!</v>
      </c>
      <c r="G157" s="63">
        <f>'PLANILHA ORÇAMENTÁRIA'!H213</f>
        <v>0</v>
      </c>
      <c r="H157" s="65" t="e">
        <f>#REF!</f>
        <v>#REF!</v>
      </c>
      <c r="I157" s="63">
        <f>'PLANILHA ORÇAMENTÁRIA'!I213</f>
        <v>0</v>
      </c>
      <c r="J157" s="43" t="e">
        <f t="shared" si="4"/>
        <v>#REF!</v>
      </c>
      <c r="K157" s="44" t="e">
        <f t="shared" si="5"/>
        <v>#REF!</v>
      </c>
    </row>
    <row r="158" spans="1:11" ht="69">
      <c r="A158" s="66" t="str">
        <f>'PLANILHA ORÇAMENTÁRIA'!B383</f>
        <v>18.26</v>
      </c>
      <c r="B158" s="66" t="e">
        <f>#REF!</f>
        <v>#REF!</v>
      </c>
      <c r="C158" s="68" t="str">
        <f>'PLANILHA ORÇAMENTÁRIA'!D383</f>
        <v>BANCA DE GRANITO CINZA CORUMBA,COM 2CM DE ESPESSURA,COM ABERTURA PARA 1 CUBA (EXCLUSIVE ESTA),SOBRE APOIOS DE ALVENARIADE MEIA VEZ E VERGA DE CONCRETO,SEM REVESTIMENTO.FORNECIMENTO E COLOCACAO</v>
      </c>
      <c r="D158" s="66" t="str">
        <f>'PLANILHA ORÇAMENTÁRIA'!E383</f>
        <v>M2</v>
      </c>
      <c r="E158" s="64">
        <f>'PLANILHA ORÇAMENTÁRIA'!F383</f>
        <v>10.010000000000002</v>
      </c>
      <c r="F158" s="63" t="e">
        <f>#REF!</f>
        <v>#REF!</v>
      </c>
      <c r="G158" s="63">
        <f>'PLANILHA ORÇAMENTÁRIA'!H383</f>
        <v>0</v>
      </c>
      <c r="H158" s="65" t="e">
        <f>#REF!</f>
        <v>#REF!</v>
      </c>
      <c r="I158" s="63">
        <f>'PLANILHA ORÇAMENTÁRIA'!I383</f>
        <v>0</v>
      </c>
      <c r="J158" s="43" t="e">
        <f t="shared" si="4"/>
        <v>#REF!</v>
      </c>
      <c r="K158" s="44" t="e">
        <f t="shared" si="5"/>
        <v>#REF!</v>
      </c>
    </row>
    <row r="159" spans="1:11" ht="110.4">
      <c r="A159" s="66" t="str">
        <f>'PLANILHA ORÇAMENTÁRIA'!B43</f>
        <v>2.4</v>
      </c>
      <c r="B159" s="66" t="e">
        <f>#REF!</f>
        <v>#REF!</v>
      </c>
      <c r="C159" s="68" t="str">
        <f>'PLANILHA ORÇAMENTÁRIA'!D43</f>
        <v>ALUGUEL CONTAINER,PARA SANITARIO-VESTIARIO,MEDINDO 2,20M LARGURA,6,20M COMPRIMENTO E 2,50M ALTURA,CHAPAS ACO C/NERVURASTRAPEZOIDAIS,ISOLAMENTO TERMO-ACUSTICO FORRO,CHASSIS REFORCADO E PISO COMPENSADO NAVAL,INCL.INST.ELETRICAS E HIDRO-SANITARIAS,ACESSORIOS,7 VASOS SANITARIOS,1 LAVATORIO E 1 MICTORIO,EXCL.TRANSP.,CARGA E DESCARGA</v>
      </c>
      <c r="D159" s="66" t="str">
        <f>'PLANILHA ORÇAMENTÁRIA'!E43</f>
        <v>UNXMES</v>
      </c>
      <c r="E159" s="64">
        <f>'PLANILHA ORÇAMENTÁRIA'!F43</f>
        <v>24</v>
      </c>
      <c r="F159" s="63" t="e">
        <f>#REF!</f>
        <v>#REF!</v>
      </c>
      <c r="G159" s="63">
        <f>'PLANILHA ORÇAMENTÁRIA'!H43</f>
        <v>0</v>
      </c>
      <c r="H159" s="65" t="e">
        <f>#REF!</f>
        <v>#REF!</v>
      </c>
      <c r="I159" s="63">
        <f>'PLANILHA ORÇAMENTÁRIA'!I43</f>
        <v>0</v>
      </c>
      <c r="J159" s="43" t="e">
        <f t="shared" si="4"/>
        <v>#REF!</v>
      </c>
      <c r="K159" s="44" t="e">
        <f t="shared" si="5"/>
        <v>#REF!</v>
      </c>
    </row>
    <row r="160" spans="1:11" ht="15">
      <c r="A160" s="66" t="e">
        <f>#REF!</f>
        <v>#REF!</v>
      </c>
      <c r="B160" s="66" t="e">
        <f>#REF!</f>
        <v>#REF!</v>
      </c>
      <c r="C160" s="68" t="e">
        <f>#REF!</f>
        <v>#REF!</v>
      </c>
      <c r="D160" s="66" t="e">
        <f>#REF!</f>
        <v>#REF!</v>
      </c>
      <c r="E160" s="64" t="e">
        <f>#REF!</f>
        <v>#REF!</v>
      </c>
      <c r="F160" s="63" t="e">
        <f>#REF!</f>
        <v>#REF!</v>
      </c>
      <c r="G160" s="63" t="e">
        <f>#REF!</f>
        <v>#REF!</v>
      </c>
      <c r="H160" s="65" t="e">
        <f>#REF!</f>
        <v>#REF!</v>
      </c>
      <c r="I160" s="63" t="e">
        <f>#REF!</f>
        <v>#REF!</v>
      </c>
      <c r="J160" s="43" t="e">
        <f t="shared" si="4"/>
        <v>#REF!</v>
      </c>
      <c r="K160" s="44" t="e">
        <f t="shared" si="5"/>
        <v>#REF!</v>
      </c>
    </row>
    <row r="161" spans="1:11" ht="82.8">
      <c r="A161" s="66" t="str">
        <f>'PLANILHA ORÇAMENTÁRIA'!B74</f>
        <v>5.2</v>
      </c>
      <c r="B161" s="66" t="e">
        <f>#REF!</f>
        <v>#REF!</v>
      </c>
      <c r="C161" s="68" t="str">
        <f>'PLANILHA ORÇAMENTÁRIA'!D74</f>
        <v>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v>
      </c>
      <c r="D161" s="66" t="str">
        <f>'PLANILHA ORÇAMENTÁRIA'!E74</f>
        <v>M2XMES</v>
      </c>
      <c r="E161" s="64">
        <f>'PLANILHA ORÇAMENTÁRIA'!F74</f>
        <v>1890</v>
      </c>
      <c r="F161" s="63" t="e">
        <f>#REF!</f>
        <v>#REF!</v>
      </c>
      <c r="G161" s="63">
        <f>'PLANILHA ORÇAMENTÁRIA'!H74</f>
        <v>0</v>
      </c>
      <c r="H161" s="65" t="e">
        <f>#REF!</f>
        <v>#REF!</v>
      </c>
      <c r="I161" s="63">
        <f>'PLANILHA ORÇAMENTÁRIA'!I74</f>
        <v>0</v>
      </c>
      <c r="J161" s="43" t="e">
        <f t="shared" si="4"/>
        <v>#REF!</v>
      </c>
      <c r="K161" s="44" t="e">
        <f t="shared" si="5"/>
        <v>#REF!</v>
      </c>
    </row>
    <row r="162" spans="1:11" ht="15">
      <c r="A162" s="66" t="e">
        <f>#REF!</f>
        <v>#REF!</v>
      </c>
      <c r="B162" s="66" t="e">
        <f>#REF!</f>
        <v>#REF!</v>
      </c>
      <c r="C162" s="68" t="e">
        <f>#REF!</f>
        <v>#REF!</v>
      </c>
      <c r="D162" s="66" t="e">
        <f>#REF!</f>
        <v>#REF!</v>
      </c>
      <c r="E162" s="64" t="e">
        <f>#REF!</f>
        <v>#REF!</v>
      </c>
      <c r="F162" s="63" t="e">
        <f>#REF!</f>
        <v>#REF!</v>
      </c>
      <c r="G162" s="63" t="e">
        <f>#REF!</f>
        <v>#REF!</v>
      </c>
      <c r="H162" s="65" t="e">
        <f>#REF!</f>
        <v>#REF!</v>
      </c>
      <c r="I162" s="63" t="e">
        <f>#REF!</f>
        <v>#REF!</v>
      </c>
      <c r="J162" s="43" t="e">
        <f t="shared" si="4"/>
        <v>#REF!</v>
      </c>
      <c r="K162" s="44" t="e">
        <f t="shared" si="5"/>
        <v>#REF!</v>
      </c>
    </row>
    <row r="163" spans="1:11" ht="15">
      <c r="A163" s="66" t="e">
        <f>#REF!</f>
        <v>#REF!</v>
      </c>
      <c r="B163" s="66" t="e">
        <f>#REF!</f>
        <v>#REF!</v>
      </c>
      <c r="C163" s="68" t="e">
        <f>#REF!</f>
        <v>#REF!</v>
      </c>
      <c r="D163" s="66" t="e">
        <f>#REF!</f>
        <v>#REF!</v>
      </c>
      <c r="E163" s="64" t="e">
        <f>#REF!</f>
        <v>#REF!</v>
      </c>
      <c r="F163" s="63" t="e">
        <f>#REF!</f>
        <v>#REF!</v>
      </c>
      <c r="G163" s="63" t="e">
        <f>#REF!</f>
        <v>#REF!</v>
      </c>
      <c r="H163" s="65" t="e">
        <f>#REF!</f>
        <v>#REF!</v>
      </c>
      <c r="I163" s="63" t="e">
        <f>#REF!</f>
        <v>#REF!</v>
      </c>
      <c r="J163" s="43" t="e">
        <f t="shared" si="4"/>
        <v>#REF!</v>
      </c>
      <c r="K163" s="44" t="e">
        <f t="shared" si="5"/>
        <v>#REF!</v>
      </c>
    </row>
    <row r="164" spans="1:11" ht="96.6">
      <c r="A164" s="66" t="str">
        <f>'PLANILHA ORÇAMENTÁRIA'!B181</f>
        <v>13.8</v>
      </c>
      <c r="B164" s="66" t="e">
        <f>#REF!</f>
        <v>#REF!</v>
      </c>
      <c r="C164" s="68" t="str">
        <f>'PLANILHA ORÇAMENTÁRIA'!D181</f>
        <v>REVESTIMENTO DE PISO CERAMICO EM PORCELANATO TECNICO NATURAL,ACABAMENTO DA BORDA RETIFICADO,PARA USO EM AREAS COMERCIAISCOM ACESSO PARA RUA,NO FORMATO (60X60)CM,CONFORME ABNT NBR16928,ASSENTES EM SUPERFICIE EM OSSO COM ARGAMASSA DE CIMENTO E COLA (ARGAMASSA COLANTE) E REJUNTAMENTO PRONTO</v>
      </c>
      <c r="D164" s="66" t="str">
        <f>'PLANILHA ORÇAMENTÁRIA'!E181</f>
        <v>M2</v>
      </c>
      <c r="E164" s="64">
        <f>'PLANILHA ORÇAMENTÁRIA'!F181</f>
        <v>2265.8</v>
      </c>
      <c r="F164" s="63" t="e">
        <f>#REF!</f>
        <v>#REF!</v>
      </c>
      <c r="G164" s="63">
        <f>'PLANILHA ORÇAMENTÁRIA'!H181</f>
        <v>0</v>
      </c>
      <c r="H164" s="65" t="e">
        <f>#REF!</f>
        <v>#REF!</v>
      </c>
      <c r="I164" s="63">
        <f>'PLANILHA ORÇAMENTÁRIA'!I181</f>
        <v>0</v>
      </c>
      <c r="J164" s="43" t="e">
        <f t="shared" si="4"/>
        <v>#REF!</v>
      </c>
      <c r="K164" s="44" t="e">
        <f t="shared" si="5"/>
        <v>#REF!</v>
      </c>
    </row>
    <row r="165" spans="1:11" ht="82.8">
      <c r="A165" s="66" t="str">
        <f>'PLANILHA ORÇAMENTÁRIA'!B378</f>
        <v>18.21</v>
      </c>
      <c r="B165" s="66" t="e">
        <f>#REF!</f>
        <v>#REF!</v>
      </c>
      <c r="C165" s="68" t="str">
        <f>'PLANILHA ORÇAMENTÁRIA'!D378</f>
        <v>BARRA DE APOIO(PUXADOR HORIZONTAL/VERTICAL)EM ACO INOXIDAVELAISI 304,TUBO DE 1 1/4",INCLUSIVE FIXACAO COM PARAFUSOS INOXIDAVEIS E BUCHAS PLASTICAS,COM 40CM,PARA PORTAS DE SANITARIOS,VESTIARIOS E QUARTOS ACESSIVEIS EM LOCAIS DE HOSPEDAGEM EDE SAUDE.FORNECIMENTO E INSTALACAO</v>
      </c>
      <c r="D165" s="66" t="str">
        <f>'PLANILHA ORÇAMENTÁRIA'!E378</f>
        <v>UN</v>
      </c>
      <c r="E165" s="64">
        <f>'PLANILHA ORÇAMENTÁRIA'!F378</f>
        <v>7</v>
      </c>
      <c r="F165" s="63" t="e">
        <f>#REF!</f>
        <v>#REF!</v>
      </c>
      <c r="G165" s="63">
        <f>'PLANILHA ORÇAMENTÁRIA'!H378</f>
        <v>0</v>
      </c>
      <c r="H165" s="65" t="e">
        <f>#REF!</f>
        <v>#REF!</v>
      </c>
      <c r="I165" s="63">
        <f>'PLANILHA ORÇAMENTÁRIA'!I378</f>
        <v>0</v>
      </c>
      <c r="J165" s="43" t="e">
        <f t="shared" si="4"/>
        <v>#REF!</v>
      </c>
      <c r="K165" s="44" t="e">
        <f t="shared" si="5"/>
        <v>#REF!</v>
      </c>
    </row>
    <row r="166" spans="1:11" ht="15">
      <c r="A166" s="66" t="e">
        <f>#REF!</f>
        <v>#REF!</v>
      </c>
      <c r="B166" s="66" t="e">
        <f>#REF!</f>
        <v>#REF!</v>
      </c>
      <c r="C166" s="68" t="e">
        <f>#REF!</f>
        <v>#REF!</v>
      </c>
      <c r="D166" s="66" t="e">
        <f>#REF!</f>
        <v>#REF!</v>
      </c>
      <c r="E166" s="64" t="e">
        <f>#REF!</f>
        <v>#REF!</v>
      </c>
      <c r="F166" s="63" t="e">
        <f>#REF!</f>
        <v>#REF!</v>
      </c>
      <c r="G166" s="63" t="e">
        <f>#REF!</f>
        <v>#REF!</v>
      </c>
      <c r="H166" s="65" t="e">
        <f>#REF!</f>
        <v>#REF!</v>
      </c>
      <c r="I166" s="63" t="e">
        <f>#REF!</f>
        <v>#REF!</v>
      </c>
      <c r="J166" s="43" t="e">
        <f t="shared" si="4"/>
        <v>#REF!</v>
      </c>
      <c r="K166" s="44" t="e">
        <f t="shared" si="5"/>
        <v>#REF!</v>
      </c>
    </row>
    <row r="167" spans="1:11" ht="41.4">
      <c r="A167" s="66" t="str">
        <f>'PLANILHA ORÇAMENTÁRIA'!B85</f>
        <v>5.13</v>
      </c>
      <c r="B167" s="66" t="e">
        <f>#REF!</f>
        <v>#REF!</v>
      </c>
      <c r="C167" s="68" t="str">
        <f>'PLANILHA ORÇAMENTÁRIA'!D85</f>
        <v>LETRA CAIXA DE ACO INOX POLIDO OU ESCOVADO,COM 20CM DE ALTURA,ESPESSURA DE 2CM,COM PINOS PARA FIXACAO.FORNECIMENTO E COLOCACAO</v>
      </c>
      <c r="D167" s="66" t="str">
        <f>'PLANILHA ORÇAMENTÁRIA'!E85</f>
        <v>UN</v>
      </c>
      <c r="E167" s="64">
        <f>'PLANILHA ORÇAMENTÁRIA'!F85</f>
        <v>28</v>
      </c>
      <c r="F167" s="63" t="e">
        <f>#REF!</f>
        <v>#REF!</v>
      </c>
      <c r="G167" s="63">
        <f>'PLANILHA ORÇAMENTÁRIA'!H85</f>
        <v>0</v>
      </c>
      <c r="H167" s="65" t="e">
        <f>#REF!</f>
        <v>#REF!</v>
      </c>
      <c r="I167" s="63">
        <f>'PLANILHA ORÇAMENTÁRIA'!I85</f>
        <v>0</v>
      </c>
      <c r="J167" s="43" t="e">
        <f t="shared" si="4"/>
        <v>#REF!</v>
      </c>
      <c r="K167" s="44" t="e">
        <f t="shared" si="5"/>
        <v>#REF!</v>
      </c>
    </row>
    <row r="168" spans="1:11" ht="55.2">
      <c r="A168" s="66" t="str">
        <f>'PLANILHA ORÇAMENTÁRIA'!B272</f>
        <v>15.45</v>
      </c>
      <c r="B168" s="66" t="e">
        <f>#REF!</f>
        <v>#REF!</v>
      </c>
      <c r="C168" s="68" t="str">
        <f>'PLANILHA ORÇAMENTÁRIA'!D272</f>
        <v>ELETRODUTO DE FERRO GALVANIZADO,TIPO MEDIO,DIAMETRO DE 1",INCLUSIVE CONEXOES E EMENDAS,EXCLUSIVE ABERTURA E FECHAMENTO DE RASGO.FORNECIMENTO E ASSENTAMENTO</v>
      </c>
      <c r="D168" s="66" t="str">
        <f>'PLANILHA ORÇAMENTÁRIA'!E272</f>
        <v>M</v>
      </c>
      <c r="E168" s="64">
        <f>'PLANILHA ORÇAMENTÁRIA'!F272</f>
        <v>96</v>
      </c>
      <c r="F168" s="63" t="e">
        <f>#REF!</f>
        <v>#REF!</v>
      </c>
      <c r="G168" s="63">
        <f>'PLANILHA ORÇAMENTÁRIA'!H272</f>
        <v>0</v>
      </c>
      <c r="H168" s="65" t="e">
        <f>#REF!</f>
        <v>#REF!</v>
      </c>
      <c r="I168" s="63">
        <f>'PLANILHA ORÇAMENTÁRIA'!I272</f>
        <v>0</v>
      </c>
      <c r="J168" s="43" t="e">
        <f t="shared" si="4"/>
        <v>#REF!</v>
      </c>
      <c r="K168" s="44" t="e">
        <f t="shared" si="5"/>
        <v>#REF!</v>
      </c>
    </row>
    <row r="169" spans="1:11" ht="41.4">
      <c r="A169" s="66" t="str">
        <f>'PLANILHA ORÇAMENTÁRIA'!B103</f>
        <v>6.5</v>
      </c>
      <c r="B169" s="66" t="e">
        <f>#REF!</f>
        <v>#REF!</v>
      </c>
      <c r="C169" s="68" t="str">
        <f>'PLANILHA ORÇAMENTÁRIA'!D103</f>
        <v>TUBO PVC,CONFORME ABNT NBR-7362,PARA ESGOTO SANITARIO,COM DIAMETRO NOMINAL DE 100MM,INCLUSIVE ANEL DE BORRACHA.FORNECIMENTO</v>
      </c>
      <c r="D169" s="66" t="str">
        <f>'PLANILHA ORÇAMENTÁRIA'!E103</f>
        <v>M</v>
      </c>
      <c r="E169" s="64">
        <f>'PLANILHA ORÇAMENTÁRIA'!F103</f>
        <v>224</v>
      </c>
      <c r="F169" s="63" t="e">
        <f>#REF!</f>
        <v>#REF!</v>
      </c>
      <c r="G169" s="63">
        <f>'PLANILHA ORÇAMENTÁRIA'!H103</f>
        <v>0</v>
      </c>
      <c r="H169" s="65" t="e">
        <f>#REF!</f>
        <v>#REF!</v>
      </c>
      <c r="I169" s="63">
        <f>'PLANILHA ORÇAMENTÁRIA'!I103</f>
        <v>0</v>
      </c>
      <c r="J169" s="43" t="e">
        <f t="shared" si="4"/>
        <v>#REF!</v>
      </c>
      <c r="K169" s="44" t="e">
        <f t="shared" si="5"/>
        <v>#REF!</v>
      </c>
    </row>
    <row r="170" spans="1:11" ht="69">
      <c r="A170" s="66" t="str">
        <f>'PLANILHA ORÇAMENTÁRIA'!B22</f>
        <v>1.10</v>
      </c>
      <c r="B170" s="66" t="e">
        <f>#REF!</f>
        <v>#REF!</v>
      </c>
      <c r="C170" s="68" t="str">
        <f>'PLANILHA ORÇAMENTÁRIA'!D22</f>
        <v>PROJETO EXECUTIVO DE INSTALACAO HIDRAULICA,CONSIDERANDO O PROJETO BASICO EXISTENTE,PARA PREDIOS ESCOLARES E/OU ADMINISTRATIVOS DE 501 ATE 3000M2,APRESENTADO EM AUTOCAD,INCLUSIVE ASLEGALIZACOES PERTINENTES</v>
      </c>
      <c r="D170" s="66" t="str">
        <f>'PLANILHA ORÇAMENTÁRIA'!E22</f>
        <v>M2</v>
      </c>
      <c r="E170" s="64">
        <f>'PLANILHA ORÇAMENTÁRIA'!F22</f>
        <v>1770</v>
      </c>
      <c r="F170" s="63" t="e">
        <f>#REF!</f>
        <v>#REF!</v>
      </c>
      <c r="G170" s="63">
        <f>'PLANILHA ORÇAMENTÁRIA'!H22</f>
        <v>0</v>
      </c>
      <c r="H170" s="65" t="e">
        <f>#REF!</f>
        <v>#REF!</v>
      </c>
      <c r="I170" s="63">
        <f>'PLANILHA ORÇAMENTÁRIA'!I22</f>
        <v>0</v>
      </c>
      <c r="J170" s="43" t="e">
        <f t="shared" si="4"/>
        <v>#REF!</v>
      </c>
      <c r="K170" s="44" t="e">
        <f t="shared" si="5"/>
        <v>#REF!</v>
      </c>
    </row>
    <row r="171" spans="1:11" ht="15">
      <c r="A171" s="66" t="e">
        <f>#REF!</f>
        <v>#REF!</v>
      </c>
      <c r="B171" s="66" t="e">
        <f>#REF!</f>
        <v>#REF!</v>
      </c>
      <c r="C171" s="68" t="e">
        <f>#REF!</f>
        <v>#REF!</v>
      </c>
      <c r="D171" s="66" t="e">
        <f>#REF!</f>
        <v>#REF!</v>
      </c>
      <c r="E171" s="64" t="e">
        <f>#REF!</f>
        <v>#REF!</v>
      </c>
      <c r="F171" s="63" t="e">
        <f>#REF!</f>
        <v>#REF!</v>
      </c>
      <c r="G171" s="63" t="e">
        <f>#REF!</f>
        <v>#REF!</v>
      </c>
      <c r="H171" s="65" t="e">
        <f>#REF!</f>
        <v>#REF!</v>
      </c>
      <c r="I171" s="63" t="e">
        <f>#REF!</f>
        <v>#REF!</v>
      </c>
      <c r="J171" s="43" t="e">
        <f t="shared" si="4"/>
        <v>#REF!</v>
      </c>
      <c r="K171" s="44" t="e">
        <f t="shared" si="5"/>
        <v>#REF!</v>
      </c>
    </row>
    <row r="172" spans="1:11" ht="110.4">
      <c r="A172" s="66" t="str">
        <f>'PLANILHA ORÇAMENTÁRIA'!B359</f>
        <v>18.2</v>
      </c>
      <c r="B172" s="66" t="e">
        <f>#REF!</f>
        <v>#REF!</v>
      </c>
      <c r="C172" s="68" t="str">
        <f>'PLANILHA ORÇAMENTÁRIA'!D359</f>
        <v>LAVATORIO DE LOUCA BRANCA,COM COLUNA SUSPENSA,PARA PESSOAS COM NECESSIDADES ESPECIFICAS,COM MEDIDAS EM TORNO DE (45,5X35,5)CM,INCLUSIVE SIFAO EM PVC FLEXIVEL,VALVULA DE ESCOAMENTOCROMADA,RABICHO EM PVC,TORNEIRA DE FECHAMENTO AUTOMATICO DEPAREDE,ANTIVANDALISMO DE 85MM,PARA LAVATORIO E ACESSORIOS DEFIXACAO.FORNECIMENTO</v>
      </c>
      <c r="D172" s="66" t="str">
        <f>'PLANILHA ORÇAMENTÁRIA'!E359</f>
        <v>UN</v>
      </c>
      <c r="E172" s="64">
        <f>'PLANILHA ORÇAMENTÁRIA'!F359</f>
        <v>7</v>
      </c>
      <c r="F172" s="63" t="e">
        <f>#REF!</f>
        <v>#REF!</v>
      </c>
      <c r="G172" s="63">
        <f>'PLANILHA ORÇAMENTÁRIA'!H359</f>
        <v>0</v>
      </c>
      <c r="H172" s="65" t="e">
        <f>#REF!</f>
        <v>#REF!</v>
      </c>
      <c r="I172" s="63">
        <f>'PLANILHA ORÇAMENTÁRIA'!I359</f>
        <v>0</v>
      </c>
      <c r="J172" s="43" t="e">
        <f t="shared" si="4"/>
        <v>#REF!</v>
      </c>
      <c r="K172" s="44" t="e">
        <f t="shared" si="5"/>
        <v>#REF!</v>
      </c>
    </row>
    <row r="173" spans="1:11" ht="55.2">
      <c r="A173" s="66" t="str">
        <f>'PLANILHA ORÇAMENTÁRIA'!B140</f>
        <v>9.5</v>
      </c>
      <c r="B173" s="66" t="e">
        <f>#REF!</f>
        <v>#REF!</v>
      </c>
      <c r="C173" s="68" t="str">
        <f>'PLANILHA ORÇAMENTÁRIA'!D140</f>
        <v>PLANTIO DE ARVORE ISOLADA ATE 2,00M DE ALTURA,DE QUALQUER ESPECIE,EM LOGRADOURO PUBLICO,INCLUSIVE TRANSPORTE,TERRA PRETASIMPLES E ESTACA DE MADEIRA(TUTOR),EXCLUSIVE O FORNECIMENTODA ARVORE</v>
      </c>
      <c r="D173" s="66" t="str">
        <f>'PLANILHA ORÇAMENTÁRIA'!E140</f>
        <v>UN</v>
      </c>
      <c r="E173" s="64">
        <f>'PLANILHA ORÇAMENTÁRIA'!F140</f>
        <v>6</v>
      </c>
      <c r="F173" s="63" t="e">
        <f>#REF!</f>
        <v>#REF!</v>
      </c>
      <c r="G173" s="63">
        <f>'PLANILHA ORÇAMENTÁRIA'!H140</f>
        <v>0</v>
      </c>
      <c r="H173" s="65" t="e">
        <f>#REF!</f>
        <v>#REF!</v>
      </c>
      <c r="I173" s="63">
        <f>'PLANILHA ORÇAMENTÁRIA'!I140</f>
        <v>0</v>
      </c>
      <c r="J173" s="43" t="e">
        <f t="shared" si="4"/>
        <v>#REF!</v>
      </c>
      <c r="K173" s="44" t="e">
        <f t="shared" si="5"/>
        <v>#REF!</v>
      </c>
    </row>
    <row r="174" spans="1:11" ht="15">
      <c r="A174" s="66" t="e">
        <f>#REF!</f>
        <v>#REF!</v>
      </c>
      <c r="B174" s="66" t="e">
        <f>#REF!</f>
        <v>#REF!</v>
      </c>
      <c r="C174" s="68" t="e">
        <f>#REF!</f>
        <v>#REF!</v>
      </c>
      <c r="D174" s="66" t="e">
        <f>#REF!</f>
        <v>#REF!</v>
      </c>
      <c r="E174" s="64" t="e">
        <f>#REF!</f>
        <v>#REF!</v>
      </c>
      <c r="F174" s="63" t="e">
        <f>#REF!</f>
        <v>#REF!</v>
      </c>
      <c r="G174" s="63" t="e">
        <f>#REF!</f>
        <v>#REF!</v>
      </c>
      <c r="H174" s="65" t="e">
        <f>#REF!</f>
        <v>#REF!</v>
      </c>
      <c r="I174" s="63" t="e">
        <f>#REF!</f>
        <v>#REF!</v>
      </c>
      <c r="J174" s="43" t="e">
        <f t="shared" si="4"/>
        <v>#REF!</v>
      </c>
      <c r="K174" s="44" t="e">
        <f t="shared" si="5"/>
        <v>#REF!</v>
      </c>
    </row>
    <row r="175" spans="1:11" ht="55.2">
      <c r="A175" s="66" t="str">
        <f>'PLANILHA ORÇAMENTÁRIA'!B386</f>
        <v>18.29</v>
      </c>
      <c r="B175" s="66" t="e">
        <f>#REF!</f>
        <v>#REF!</v>
      </c>
      <c r="C175" s="68" t="str">
        <f>'PLANILHA ORÇAMENTÁRIA'!D386</f>
        <v>BEBEDOURO EM ACO INOXIDAVEL,MODELO INDUSTRIAL,COM 4 TORNEIRAS,CAPACIDADE DE RESERVATORIO DE 200L E VAZAO MINIMA DE 30L/H,CONFORME ABNT NBR 16236.FORNECIMENTO</v>
      </c>
      <c r="D175" s="66" t="str">
        <f>'PLANILHA ORÇAMENTÁRIA'!E386</f>
        <v>UN</v>
      </c>
      <c r="E175" s="64">
        <f>'PLANILHA ORÇAMENTÁRIA'!F386</f>
        <v>3</v>
      </c>
      <c r="F175" s="63" t="e">
        <f>#REF!</f>
        <v>#REF!</v>
      </c>
      <c r="G175" s="63">
        <f>'PLANILHA ORÇAMENTÁRIA'!H386</f>
        <v>0</v>
      </c>
      <c r="H175" s="65" t="e">
        <f>#REF!</f>
        <v>#REF!</v>
      </c>
      <c r="I175" s="63">
        <f>'PLANILHA ORÇAMENTÁRIA'!I386</f>
        <v>0</v>
      </c>
      <c r="J175" s="43" t="e">
        <f t="shared" si="4"/>
        <v>#REF!</v>
      </c>
      <c r="K175" s="44" t="e">
        <f t="shared" si="5"/>
        <v>#REF!</v>
      </c>
    </row>
    <row r="176" spans="1:11" ht="69">
      <c r="A176" s="66" t="str">
        <f>'PLANILHA ORÇAMENTÁRIA'!B393</f>
        <v>18.36</v>
      </c>
      <c r="B176" s="66" t="e">
        <f>#REF!</f>
        <v>#REF!</v>
      </c>
      <c r="C176" s="68" t="str">
        <f>'PLANILHA ORÇAMENTÁRIA'!D393</f>
        <v>BRACO PARA ILUMINACAO DE RUAS,EM TUBO DE ACO GALVANIZADO COMDIAMETRO DE=25,4MM,PARA FIXACAO EM POSTE OU PAREDE,PROJECAOHORIZONTAL=1000MM,PROJECAO VERTICAL=370MM.FORNECIMENTO E COLOCACAO</v>
      </c>
      <c r="D176" s="66" t="str">
        <f>'PLANILHA ORÇAMENTÁRIA'!E393</f>
        <v>UN</v>
      </c>
      <c r="E176" s="64">
        <f>'PLANILHA ORÇAMENTÁRIA'!F393</f>
        <v>36</v>
      </c>
      <c r="F176" s="63" t="e">
        <f>#REF!</f>
        <v>#REF!</v>
      </c>
      <c r="G176" s="63">
        <f>'PLANILHA ORÇAMENTÁRIA'!H393</f>
        <v>0</v>
      </c>
      <c r="H176" s="65" t="e">
        <f>#REF!</f>
        <v>#REF!</v>
      </c>
      <c r="I176" s="63">
        <f>'PLANILHA ORÇAMENTÁRIA'!I393</f>
        <v>0</v>
      </c>
      <c r="J176" s="43" t="e">
        <f t="shared" si="4"/>
        <v>#REF!</v>
      </c>
      <c r="K176" s="44" t="e">
        <f t="shared" si="5"/>
        <v>#REF!</v>
      </c>
    </row>
    <row r="177" spans="1:11" ht="15">
      <c r="A177" s="66" t="e">
        <f>#REF!</f>
        <v>#REF!</v>
      </c>
      <c r="B177" s="66" t="e">
        <f>#REF!</f>
        <v>#REF!</v>
      </c>
      <c r="C177" s="68" t="e">
        <f>#REF!</f>
        <v>#REF!</v>
      </c>
      <c r="D177" s="66" t="e">
        <f>#REF!</f>
        <v>#REF!</v>
      </c>
      <c r="E177" s="64" t="e">
        <f>#REF!</f>
        <v>#REF!</v>
      </c>
      <c r="F177" s="63" t="e">
        <f>#REF!</f>
        <v>#REF!</v>
      </c>
      <c r="G177" s="63" t="e">
        <f>#REF!</f>
        <v>#REF!</v>
      </c>
      <c r="H177" s="65" t="e">
        <f>#REF!</f>
        <v>#REF!</v>
      </c>
      <c r="I177" s="63" t="e">
        <f>#REF!</f>
        <v>#REF!</v>
      </c>
      <c r="J177" s="43" t="e">
        <f t="shared" si="4"/>
        <v>#REF!</v>
      </c>
      <c r="K177" s="44" t="e">
        <f t="shared" si="5"/>
        <v>#REF!</v>
      </c>
    </row>
    <row r="178" spans="1:11" ht="41.4">
      <c r="A178" s="66" t="str">
        <f>'PLANILHA ORÇAMENTÁRIA'!B107</f>
        <v>6.9</v>
      </c>
      <c r="B178" s="66" t="e">
        <f>#REF!</f>
        <v>#REF!</v>
      </c>
      <c r="C178" s="68" t="str">
        <f>'PLANILHA ORÇAMENTÁRIA'!D107</f>
        <v>TUBO PVC,CONFORME ABNT NBR-7362,PARA ESGOTO SANITARIO,COM DIAMETRO NOMINAL DE 200MM,INCLUSIVE ANEL DE BORRACHA.FORNECIMENTO</v>
      </c>
      <c r="D178" s="66" t="str">
        <f>'PLANILHA ORÇAMENTÁRIA'!E107</f>
        <v>M</v>
      </c>
      <c r="E178" s="64">
        <f>'PLANILHA ORÇAMENTÁRIA'!F107</f>
        <v>104.6</v>
      </c>
      <c r="F178" s="63" t="e">
        <f>#REF!</f>
        <v>#REF!</v>
      </c>
      <c r="G178" s="63">
        <f>'PLANILHA ORÇAMENTÁRIA'!H107</f>
        <v>0</v>
      </c>
      <c r="H178" s="65" t="e">
        <f>#REF!</f>
        <v>#REF!</v>
      </c>
      <c r="I178" s="63">
        <f>'PLANILHA ORÇAMENTÁRIA'!I107</f>
        <v>0</v>
      </c>
      <c r="J178" s="43" t="e">
        <f t="shared" si="4"/>
        <v>#REF!</v>
      </c>
      <c r="K178" s="44" t="e">
        <f t="shared" si="5"/>
        <v>#REF!</v>
      </c>
    </row>
    <row r="179" spans="1:11" ht="110.4">
      <c r="A179" s="66" t="str">
        <f>'PLANILHA ORÇAMENTÁRIA'!B327</f>
        <v>15.100</v>
      </c>
      <c r="B179" s="66" t="e">
        <f>#REF!</f>
        <v>#REF!</v>
      </c>
      <c r="C179" s="68" t="str">
        <f>'PLANILHA ORÇAMENTÁRIA'!D327</f>
        <v>TAMPAO DE FERRO FUNDIDO DUCTIL (NODULAR),ARTICULADO,TIPO ESPECIAL,DN 600MM,CLASSE D400,CONFORME ABNT NBR 10160,DOTADO DEFURACAO PARA FIXACAO DO ARO DE ANEL DE CONCRETO E INSTALACAO DE CONECTORES PARA ATERRAMENTO,COM INSCRICAO RIOLUZ DISCRETA,EM ALTO RELEVO,CONFORME DESENHO EM-RIOLUZ-078 DESENHO: A4-1992-PD.FORNECIMENTO</v>
      </c>
      <c r="D179" s="66" t="str">
        <f>'PLANILHA ORÇAMENTÁRIA'!E327</f>
        <v>UN</v>
      </c>
      <c r="E179" s="64">
        <f>'PLANILHA ORÇAMENTÁRIA'!F327</f>
        <v>36</v>
      </c>
      <c r="F179" s="63" t="e">
        <f>#REF!</f>
        <v>#REF!</v>
      </c>
      <c r="G179" s="63">
        <f>'PLANILHA ORÇAMENTÁRIA'!H327</f>
        <v>0</v>
      </c>
      <c r="H179" s="65" t="e">
        <f>#REF!</f>
        <v>#REF!</v>
      </c>
      <c r="I179" s="63">
        <f>'PLANILHA ORÇAMENTÁRIA'!I327</f>
        <v>0</v>
      </c>
      <c r="J179" s="43" t="e">
        <f t="shared" si="4"/>
        <v>#REF!</v>
      </c>
      <c r="K179" s="44" t="e">
        <f t="shared" si="5"/>
        <v>#REF!</v>
      </c>
    </row>
    <row r="180" spans="1:11" ht="55.2">
      <c r="A180" s="66" t="str">
        <f>'PLANILHA ORÇAMENTÁRIA'!B15</f>
        <v>1.3</v>
      </c>
      <c r="B180" s="66" t="e">
        <f>#REF!</f>
        <v>#REF!</v>
      </c>
      <c r="C180" s="68" t="str">
        <f>'PLANILHA ORÇAMENTÁRIA'!D15</f>
        <v>LOCACAO DE OBRA COM APARELHO TOPOGRAFICO SOBRE CERCA DE MARCACAO,INCLUSIVE CONSTRUCAO DESTA E SUA PRE-LOCACAO E O FORNECIMENTO DO MATERIAL E TENDO POR MEDICAO O PERIMETRO A CONSTRUIR</v>
      </c>
      <c r="D180" s="66" t="str">
        <f>'PLANILHA ORÇAMENTÁRIA'!E15</f>
        <v>M</v>
      </c>
      <c r="E180" s="64">
        <f>'PLANILHA ORÇAMENTÁRIA'!F15</f>
        <v>495.15</v>
      </c>
      <c r="F180" s="63" t="e">
        <f>#REF!</f>
        <v>#REF!</v>
      </c>
      <c r="G180" s="63">
        <f>'PLANILHA ORÇAMENTÁRIA'!H15</f>
        <v>0</v>
      </c>
      <c r="H180" s="65" t="e">
        <f>#REF!</f>
        <v>#REF!</v>
      </c>
      <c r="I180" s="63">
        <f>'PLANILHA ORÇAMENTÁRIA'!I15</f>
        <v>0</v>
      </c>
      <c r="J180" s="43" t="e">
        <f t="shared" si="4"/>
        <v>#REF!</v>
      </c>
      <c r="K180" s="44" t="e">
        <f t="shared" si="5"/>
        <v>#REF!</v>
      </c>
    </row>
    <row r="181" spans="1:11" ht="15">
      <c r="A181" s="66" t="e">
        <f>#REF!</f>
        <v>#REF!</v>
      </c>
      <c r="B181" s="66" t="e">
        <f>#REF!</f>
        <v>#REF!</v>
      </c>
      <c r="C181" s="68" t="e">
        <f>#REF!</f>
        <v>#REF!</v>
      </c>
      <c r="D181" s="66" t="e">
        <f>#REF!</f>
        <v>#REF!</v>
      </c>
      <c r="E181" s="64" t="e">
        <f>#REF!</f>
        <v>#REF!</v>
      </c>
      <c r="F181" s="63" t="e">
        <f>#REF!</f>
        <v>#REF!</v>
      </c>
      <c r="G181" s="63" t="e">
        <f>#REF!</f>
        <v>#REF!</v>
      </c>
      <c r="H181" s="65" t="e">
        <f>#REF!</f>
        <v>#REF!</v>
      </c>
      <c r="I181" s="63" t="e">
        <f>#REF!</f>
        <v>#REF!</v>
      </c>
      <c r="J181" s="43" t="e">
        <f t="shared" si="4"/>
        <v>#REF!</v>
      </c>
      <c r="K181" s="44" t="e">
        <f t="shared" si="5"/>
        <v>#REF!</v>
      </c>
    </row>
    <row r="182" spans="1:11" ht="15">
      <c r="A182" s="66" t="e">
        <f>#REF!</f>
        <v>#REF!</v>
      </c>
      <c r="B182" s="66" t="e">
        <f>#REF!</f>
        <v>#REF!</v>
      </c>
      <c r="C182" s="68" t="e">
        <f>#REF!</f>
        <v>#REF!</v>
      </c>
      <c r="D182" s="66" t="e">
        <f>#REF!</f>
        <v>#REF!</v>
      </c>
      <c r="E182" s="64" t="e">
        <f>#REF!</f>
        <v>#REF!</v>
      </c>
      <c r="F182" s="63" t="e">
        <f>#REF!</f>
        <v>#REF!</v>
      </c>
      <c r="G182" s="63" t="e">
        <f>#REF!</f>
        <v>#REF!</v>
      </c>
      <c r="H182" s="65" t="e">
        <f>#REF!</f>
        <v>#REF!</v>
      </c>
      <c r="I182" s="63" t="e">
        <f>#REF!</f>
        <v>#REF!</v>
      </c>
      <c r="J182" s="43" t="e">
        <f t="shared" si="4"/>
        <v>#REF!</v>
      </c>
      <c r="K182" s="44" t="e">
        <f t="shared" si="5"/>
        <v>#REF!</v>
      </c>
    </row>
    <row r="183" spans="1:11" ht="55.2">
      <c r="A183" s="66" t="str">
        <f>'PLANILHA ORÇAMENTÁRIA'!B73</f>
        <v>5.1</v>
      </c>
      <c r="B183" s="66" t="e">
        <f>#REF!</f>
        <v>#REF!</v>
      </c>
      <c r="C183" s="68" t="str">
        <f>'PLANILHA ORÇAMENTÁRIA'!D73</f>
        <v>LOCACAO DE PASSARELA METALICA,PERFURADA,PARA ANDAIME METALICO TUBULAR,INCLUSIVE TRANSPORTE,CARGA E DESCARGA,EXCLUSIVE ANDAIME TUBULAR E MOVIMENTACAO (VIDE ITEM 05.008.0008)</v>
      </c>
      <c r="D183" s="66" t="str">
        <f>'PLANILHA ORÇAMENTÁRIA'!E73</f>
        <v>M2XMES</v>
      </c>
      <c r="E183" s="64">
        <f>'PLANILHA ORÇAMENTÁRIA'!F73</f>
        <v>231.14</v>
      </c>
      <c r="F183" s="63" t="e">
        <f>#REF!</f>
        <v>#REF!</v>
      </c>
      <c r="G183" s="63">
        <f>'PLANILHA ORÇAMENTÁRIA'!H73</f>
        <v>0</v>
      </c>
      <c r="H183" s="65" t="e">
        <f>#REF!</f>
        <v>#REF!</v>
      </c>
      <c r="I183" s="63">
        <f>'PLANILHA ORÇAMENTÁRIA'!I73</f>
        <v>0</v>
      </c>
      <c r="J183" s="43" t="e">
        <f t="shared" si="4"/>
        <v>#REF!</v>
      </c>
      <c r="K183" s="44" t="e">
        <f t="shared" si="5"/>
        <v>#REF!</v>
      </c>
    </row>
    <row r="184" spans="1:11" ht="41.4">
      <c r="A184" s="66" t="str">
        <f>'PLANILHA ORÇAMENTÁRIA'!B337</f>
        <v>16.3</v>
      </c>
      <c r="B184" s="66" t="e">
        <f>#REF!</f>
        <v>#REF!</v>
      </c>
      <c r="C184" s="68" t="str">
        <f>'PLANILHA ORÇAMENTÁRIA'!D337</f>
        <v>CUMEEIRA PARA COBERTURA EM TELHAS FRANCESAS,COLONIAIS,ROMANAOU PORTUGUESA.FORNECIMENTO E COLOCACAO</v>
      </c>
      <c r="D184" s="66" t="str">
        <f>'PLANILHA ORÇAMENTÁRIA'!E337</f>
        <v>M</v>
      </c>
      <c r="E184" s="64">
        <f>'PLANILHA ORÇAMENTÁRIA'!F337</f>
        <v>198.6</v>
      </c>
      <c r="F184" s="63" t="e">
        <f>#REF!</f>
        <v>#REF!</v>
      </c>
      <c r="G184" s="63">
        <f>'PLANILHA ORÇAMENTÁRIA'!H337</f>
        <v>0</v>
      </c>
      <c r="H184" s="65" t="e">
        <f>#REF!</f>
        <v>#REF!</v>
      </c>
      <c r="I184" s="63">
        <f>'PLANILHA ORÇAMENTÁRIA'!I337</f>
        <v>0</v>
      </c>
      <c r="J184" s="43" t="e">
        <f t="shared" si="4"/>
        <v>#REF!</v>
      </c>
      <c r="K184" s="44" t="e">
        <f t="shared" si="5"/>
        <v>#REF!</v>
      </c>
    </row>
    <row r="185" spans="1:11" ht="110.4">
      <c r="A185" s="66" t="str">
        <f>'PLANILHA ORÇAMENTÁRIA'!B387</f>
        <v>18.30</v>
      </c>
      <c r="B185" s="66" t="e">
        <f>#REF!</f>
        <v>#REF!</v>
      </c>
      <c r="C185" s="68" t="str">
        <f>'PLANILHA ORÇAMENTÁRIA'!D387</f>
        <v>APROVEITAMENTO DE AGUA DE CHUVA (AAC) P/AREA DE TELHADO ATE200M2,COMPREENDENDO O FORNECIMENTO DOS SEGUINTES EQUIPAMENTOS:-FILTRO VOLUMETRICO (VF1) AUTO-LIMPANTE,CORPO CONSTITUIDOPOLIETILENO,ENTRADAS E SAIDAS C/DIAMETRO 100MM;-CONJUNTO FLUTUANTE SUCCAO (BOIA-MANGUEIRA) MANGUEIRA 1",COMPRIMENTO 2,00M;-FREIO D'AGUA C/DIAM.100MM;-SIFAO LADRAO DIAM.SAIDA 100MM</v>
      </c>
      <c r="D185" s="66" t="str">
        <f>'PLANILHA ORÇAMENTÁRIA'!E387</f>
        <v>UN</v>
      </c>
      <c r="E185" s="64">
        <f>'PLANILHA ORÇAMENTÁRIA'!F387</f>
        <v>3</v>
      </c>
      <c r="F185" s="63" t="e">
        <f>#REF!</f>
        <v>#REF!</v>
      </c>
      <c r="G185" s="63">
        <f>'PLANILHA ORÇAMENTÁRIA'!H387</f>
        <v>0</v>
      </c>
      <c r="H185" s="65" t="e">
        <f>#REF!</f>
        <v>#REF!</v>
      </c>
      <c r="I185" s="63">
        <f>'PLANILHA ORÇAMENTÁRIA'!I387</f>
        <v>0</v>
      </c>
      <c r="J185" s="43" t="e">
        <f t="shared" si="4"/>
        <v>#REF!</v>
      </c>
      <c r="K185" s="44" t="e">
        <f t="shared" si="5"/>
        <v>#REF!</v>
      </c>
    </row>
    <row r="186" spans="1:11" ht="15">
      <c r="A186" s="66" t="e">
        <f>#REF!</f>
        <v>#REF!</v>
      </c>
      <c r="B186" s="66" t="e">
        <f>#REF!</f>
        <v>#REF!</v>
      </c>
      <c r="C186" s="68" t="e">
        <f>#REF!</f>
        <v>#REF!</v>
      </c>
      <c r="D186" s="66" t="e">
        <f>#REF!</f>
        <v>#REF!</v>
      </c>
      <c r="E186" s="64" t="e">
        <f>#REF!</f>
        <v>#REF!</v>
      </c>
      <c r="F186" s="63" t="e">
        <f>#REF!</f>
        <v>#REF!</v>
      </c>
      <c r="G186" s="63" t="e">
        <f>#REF!</f>
        <v>#REF!</v>
      </c>
      <c r="H186" s="65" t="e">
        <f>#REF!</f>
        <v>#REF!</v>
      </c>
      <c r="I186" s="63" t="e">
        <f>#REF!</f>
        <v>#REF!</v>
      </c>
      <c r="J186" s="43" t="e">
        <f t="shared" si="4"/>
        <v>#REF!</v>
      </c>
      <c r="K186" s="44" t="e">
        <f t="shared" si="5"/>
        <v>#REF!</v>
      </c>
    </row>
    <row r="187" spans="1:11" ht="110.4">
      <c r="A187" s="66" t="str">
        <f>'PLANILHA ORÇAMENTÁRIA'!B389</f>
        <v>18.32</v>
      </c>
      <c r="B187" s="66" t="e">
        <f>#REF!</f>
        <v>#REF!</v>
      </c>
      <c r="C187" s="68" t="str">
        <f>'PLANILHA ORÇAMENTÁRIA'!D389</f>
        <v>RESERVATORIO PRFV POLIESTER REFORCADO FIBRA VIDRO,CAPAC.30000L,DIM.APROX.(DIAM:3,00XALT:4,26M),AGUA POTAVEL OU APROVEITAMENTO AGUA CHUVA AAC,INCL.TAMPA PRESSAO PARAFUSADA CONFORMEABNT NBR15527,12217 E 8220,FABR.OPERAREM REGIME CARGA OSTE CICLICA,CONTRA RADIACOES UVA E UVB,REFORCO RESIST.CARGA COMPRES.DIRETAMENTE COSTADO S/NECESSIDADE CONTENCAO.FORNEC.</v>
      </c>
      <c r="D187" s="66" t="str">
        <f>'PLANILHA ORÇAMENTÁRIA'!E389</f>
        <v>UN</v>
      </c>
      <c r="E187" s="64">
        <f>'PLANILHA ORÇAMENTÁRIA'!F389</f>
        <v>3</v>
      </c>
      <c r="F187" s="63" t="e">
        <f>#REF!</f>
        <v>#REF!</v>
      </c>
      <c r="G187" s="63">
        <f>'PLANILHA ORÇAMENTÁRIA'!H389</f>
        <v>0</v>
      </c>
      <c r="H187" s="65" t="e">
        <f>#REF!</f>
        <v>#REF!</v>
      </c>
      <c r="I187" s="63">
        <f>'PLANILHA ORÇAMENTÁRIA'!I389</f>
        <v>0</v>
      </c>
      <c r="J187" s="43" t="e">
        <f t="shared" si="4"/>
        <v>#REF!</v>
      </c>
      <c r="K187" s="44" t="e">
        <f t="shared" si="5"/>
        <v>#REF!</v>
      </c>
    </row>
    <row r="188" spans="1:11" ht="27.6">
      <c r="A188" s="66" t="str">
        <f>'PLANILHA ORÇAMENTÁRIA'!B77</f>
        <v>5.5</v>
      </c>
      <c r="B188" s="66" t="e">
        <f>#REF!</f>
        <v>#REF!</v>
      </c>
      <c r="C188" s="68" t="str">
        <f>'PLANILHA ORÇAMENTÁRIA'!D77</f>
        <v>PLACA DE ACRILICO PARA IDENTIFICACAO DE PORTAS,MEDINDO (25X8)CM.FORNECIMENTO E COLOCACAO</v>
      </c>
      <c r="D188" s="66" t="str">
        <f>'PLANILHA ORÇAMENTÁRIA'!E77</f>
        <v>UN</v>
      </c>
      <c r="E188" s="64">
        <f>'PLANILHA ORÇAMENTÁRIA'!F77</f>
        <v>46</v>
      </c>
      <c r="F188" s="63" t="e">
        <f>#REF!</f>
        <v>#REF!</v>
      </c>
      <c r="G188" s="63">
        <f>'PLANILHA ORÇAMENTÁRIA'!H77</f>
        <v>0</v>
      </c>
      <c r="H188" s="65" t="e">
        <f>#REF!</f>
        <v>#REF!</v>
      </c>
      <c r="I188" s="63">
        <f>'PLANILHA ORÇAMENTÁRIA'!I77</f>
        <v>0</v>
      </c>
      <c r="J188" s="43" t="e">
        <f t="shared" si="4"/>
        <v>#REF!</v>
      </c>
      <c r="K188" s="44" t="e">
        <f t="shared" si="5"/>
        <v>#REF!</v>
      </c>
    </row>
    <row r="189" spans="1:11" ht="55.2">
      <c r="A189" s="66" t="str">
        <f>'PLANILHA ORÇAMENTÁRIA'!B402</f>
        <v>18.45</v>
      </c>
      <c r="B189" s="66" t="e">
        <f>#REF!</f>
        <v>#REF!</v>
      </c>
      <c r="C189" s="68" t="str">
        <f>'PLANILHA ORÇAMENTÁRIA'!D402</f>
        <v>CONDICIONADOR DE AR TIPO SPLIT 9000 BTU'S COMPREENDENDO 1 CONDENSADOR E 1 EVAPORADOR(VIDE INSTALACAO,ASSENTAMENTO E INTERLIGACOES FAMILIA 15.005).FORNECIMENTO</v>
      </c>
      <c r="D189" s="66" t="str">
        <f>'PLANILHA ORÇAMENTÁRIA'!E402</f>
        <v>UN</v>
      </c>
      <c r="E189" s="64">
        <f>'PLANILHA ORÇAMENTÁRIA'!F402</f>
        <v>20</v>
      </c>
      <c r="F189" s="63" t="e">
        <f>#REF!</f>
        <v>#REF!</v>
      </c>
      <c r="G189" s="63">
        <f>'PLANILHA ORÇAMENTÁRIA'!H402</f>
        <v>0</v>
      </c>
      <c r="H189" s="65" t="e">
        <f>#REF!</f>
        <v>#REF!</v>
      </c>
      <c r="I189" s="63">
        <f>'PLANILHA ORÇAMENTÁRIA'!I402</f>
        <v>0</v>
      </c>
      <c r="J189" s="43" t="e">
        <f t="shared" si="4"/>
        <v>#REF!</v>
      </c>
      <c r="K189" s="44" t="e">
        <f t="shared" si="5"/>
        <v>#REF!</v>
      </c>
    </row>
    <row r="190" spans="1:11" ht="82.8">
      <c r="A190" s="66" t="str">
        <f>'PLANILHA ORÇAMENTÁRIA'!B20</f>
        <v>1.8</v>
      </c>
      <c r="B190" s="66" t="e">
        <f>#REF!</f>
        <v>#REF!</v>
      </c>
      <c r="C190" s="68" t="str">
        <f>'PLANILHA ORÇAMENTÁRIA'!D20</f>
        <v>PROJETO EXECUTIVO ESTRUTURAL PARA PREDIOS ESCOLARES E/OU ADMINISTRATIVOS DE 501 ATE 3000M2,CONSIDERANDO O PROJETO BASICOEXISTENTE,APRESENTADO EM AUTOCAD NOS PADROES DA CONTRATANTE,CONSTANDO DE PLANTAS DE FORMA,ARMACAO E DETALHES</v>
      </c>
      <c r="D190" s="66" t="str">
        <f>'PLANILHA ORÇAMENTÁRIA'!E20</f>
        <v>M2</v>
      </c>
      <c r="E190" s="64">
        <f>'PLANILHA ORÇAMENTÁRIA'!F20</f>
        <v>1770</v>
      </c>
      <c r="F190" s="63" t="e">
        <f>#REF!</f>
        <v>#REF!</v>
      </c>
      <c r="G190" s="63">
        <f>'PLANILHA ORÇAMENTÁRIA'!H20</f>
        <v>0</v>
      </c>
      <c r="H190" s="65" t="e">
        <f>#REF!</f>
        <v>#REF!</v>
      </c>
      <c r="I190" s="63">
        <f>'PLANILHA ORÇAMENTÁRIA'!I20</f>
        <v>0</v>
      </c>
      <c r="J190" s="43" t="e">
        <f t="shared" si="4"/>
        <v>#REF!</v>
      </c>
      <c r="K190" s="44" t="e">
        <f t="shared" si="5"/>
        <v>#REF!</v>
      </c>
    </row>
    <row r="191" spans="1:11" ht="110.4">
      <c r="A191" s="66" t="str">
        <f>'PLANILHA ORÇAMENTÁRIA'!B313</f>
        <v>15.86</v>
      </c>
      <c r="B191" s="66" t="e">
        <f>#REF!</f>
        <v>#REF!</v>
      </c>
      <c r="C191" s="68" t="str">
        <f>'PLANILHA ORÇAMENTÁRIA'!D313</f>
        <v>INSTALACAO E ASSENTAMENTO DE VASO SANITARIO INDIVIDUAL E VALVULA DE DESCARGA(EXCL.ESTES)EM PAVIMENTO TERREO,COMPREENDENDO:INSTALACAO HIDRAULICA COM 2,00M TUBO PVC 50MM,COM CONEXOES,ATE VALVULA E APOS ESTA ATE O VASO,LIGACAO ESGOTOS COM 3,00M TUBO PVC 100MM A CAIXA DE INSPECAO E TUBO VENTILACAO,INCLUSIVE CONEXOES,EXCLUSIVE TUBO DE VENTILACAO</v>
      </c>
      <c r="D191" s="66" t="str">
        <f>'PLANILHA ORÇAMENTÁRIA'!E313</f>
        <v>UN</v>
      </c>
      <c r="E191" s="64">
        <f>'PLANILHA ORÇAMENTÁRIA'!F313</f>
        <v>18</v>
      </c>
      <c r="F191" s="63" t="e">
        <f>#REF!</f>
        <v>#REF!</v>
      </c>
      <c r="G191" s="63">
        <f>'PLANILHA ORÇAMENTÁRIA'!H313</f>
        <v>0</v>
      </c>
      <c r="H191" s="65" t="e">
        <f>#REF!</f>
        <v>#REF!</v>
      </c>
      <c r="I191" s="63">
        <f>'PLANILHA ORÇAMENTÁRIA'!I313</f>
        <v>0</v>
      </c>
      <c r="J191" s="43" t="e">
        <f t="shared" si="4"/>
        <v>#REF!</v>
      </c>
      <c r="K191" s="44" t="e">
        <f t="shared" si="5"/>
        <v>#REF!</v>
      </c>
    </row>
    <row r="192" spans="1:11" ht="82.8">
      <c r="A192" s="66" t="str">
        <f>'PLANILHA ORÇAMENTÁRIA'!B206</f>
        <v>14.13</v>
      </c>
      <c r="B192" s="66" t="e">
        <f>#REF!</f>
        <v>#REF!</v>
      </c>
      <c r="C192" s="68" t="str">
        <f>'PLANILHA ORÇAMENTÁRIA'!D206</f>
        <v>FERRAGENS PARA DIVISORIAS DE MARMORE OU MARMORITE,DE SANITARIOS,CONSTANDO DE FORNECIMENTO SEM COLOCACAO(ESTA INCLUIDA NOFORNECIMENTO E COLOCACAO DA DIVISORIA),DE:-4 CANTONEIRAS DEALUMINIO PARA FIXACAO DA PLACA;-12 PARAFUSOS DE ALUMINIO DE3/4"X5/16" COM ROSCA</v>
      </c>
      <c r="D192" s="66" t="str">
        <f>'PLANILHA ORÇAMENTÁRIA'!E206</f>
        <v>UN</v>
      </c>
      <c r="E192" s="64">
        <f>'PLANILHA ORÇAMENTÁRIA'!F206</f>
        <v>12</v>
      </c>
      <c r="F192" s="63" t="e">
        <f>#REF!</f>
        <v>#REF!</v>
      </c>
      <c r="G192" s="63">
        <f>'PLANILHA ORÇAMENTÁRIA'!H206</f>
        <v>0</v>
      </c>
      <c r="H192" s="65" t="e">
        <f>#REF!</f>
        <v>#REF!</v>
      </c>
      <c r="I192" s="63">
        <f>'PLANILHA ORÇAMENTÁRIA'!I206</f>
        <v>0</v>
      </c>
      <c r="J192" s="43" t="e">
        <f t="shared" si="4"/>
        <v>#REF!</v>
      </c>
      <c r="K192" s="44" t="e">
        <f t="shared" si="5"/>
        <v>#REF!</v>
      </c>
    </row>
    <row r="193" spans="1:11" ht="41.4">
      <c r="A193" s="66" t="str">
        <f>'PLANILHA ORÇAMENTÁRIA'!B105</f>
        <v>6.7</v>
      </c>
      <c r="B193" s="66" t="e">
        <f>#REF!</f>
        <v>#REF!</v>
      </c>
      <c r="C193" s="68" t="str">
        <f>'PLANILHA ORÇAMENTÁRIA'!D105</f>
        <v>TUBO PVC,CONFORME ABNT NBR-7362,PARA ESGOTO SANITARIO,COM DIAMETRO NOMINAL DE 150MM,INCLUSIVE ANEL DE BORRACHA.FORNECIMENTO</v>
      </c>
      <c r="D193" s="66" t="str">
        <f>'PLANILHA ORÇAMENTÁRIA'!E105</f>
        <v>M</v>
      </c>
      <c r="E193" s="64">
        <f>'PLANILHA ORÇAMENTÁRIA'!F105</f>
        <v>144.1</v>
      </c>
      <c r="F193" s="63" t="e">
        <f>#REF!</f>
        <v>#REF!</v>
      </c>
      <c r="G193" s="63">
        <f>'PLANILHA ORÇAMENTÁRIA'!H105</f>
        <v>0</v>
      </c>
      <c r="H193" s="65" t="e">
        <f>#REF!</f>
        <v>#REF!</v>
      </c>
      <c r="I193" s="63">
        <f>'PLANILHA ORÇAMENTÁRIA'!I105</f>
        <v>0</v>
      </c>
      <c r="J193" s="43" t="e">
        <f t="shared" si="4"/>
        <v>#REF!</v>
      </c>
      <c r="K193" s="44" t="e">
        <f t="shared" si="5"/>
        <v>#REF!</v>
      </c>
    </row>
    <row r="194" spans="1:11" ht="41.4">
      <c r="A194" s="66" t="str">
        <f>'PLANILHA ORÇAMENTÁRIA'!B48</f>
        <v>2.9</v>
      </c>
      <c r="B194" s="66" t="e">
        <f>#REF!</f>
        <v>#REF!</v>
      </c>
      <c r="C194" s="68" t="str">
        <f>'PLANILHA ORÇAMENTÁRIA'!D48</f>
        <v>PLACA DE IDENTIFICACAO DE OBRA PUBLICA,INCLUSIVE PINTURA E SUPORTES DE MADEIRA.FORNECIMENTO E COLOCACAO</v>
      </c>
      <c r="D194" s="66" t="str">
        <f>'PLANILHA ORÇAMENTÁRIA'!E48</f>
        <v>M2</v>
      </c>
      <c r="E194" s="64">
        <f>'PLANILHA ORÇAMENTÁRIA'!F48</f>
        <v>16.5</v>
      </c>
      <c r="F194" s="63" t="e">
        <f>#REF!</f>
        <v>#REF!</v>
      </c>
      <c r="G194" s="63">
        <f>'PLANILHA ORÇAMENTÁRIA'!H48</f>
        <v>0</v>
      </c>
      <c r="H194" s="65" t="e">
        <f>#REF!</f>
        <v>#REF!</v>
      </c>
      <c r="I194" s="63">
        <f>'PLANILHA ORÇAMENTÁRIA'!I48</f>
        <v>0</v>
      </c>
      <c r="J194" s="43" t="e">
        <f t="shared" si="4"/>
        <v>#REF!</v>
      </c>
      <c r="K194" s="44" t="e">
        <f t="shared" si="5"/>
        <v>#REF!</v>
      </c>
    </row>
    <row r="195" spans="1:11" ht="55.2">
      <c r="A195" s="66" t="str">
        <f>'PLANILHA ORÇAMENTÁRIA'!B195</f>
        <v>14.2</v>
      </c>
      <c r="B195" s="66" t="e">
        <f>#REF!</f>
        <v>#REF!</v>
      </c>
      <c r="C195" s="68" t="str">
        <f>'PLANILHA ORÇAMENTÁRIA'!D195</f>
        <v>PORTA DE MADEIRA DE LEI EM COMPENSADO DE 60X150X3,5CM,FOLHEADA NAS 2 FACES E MARCO DE 7X3CM,EXCLUSIVE FERRAGENS.FORNECIMENTO E COLOCACAO</v>
      </c>
      <c r="D195" s="66" t="str">
        <f>'PLANILHA ORÇAMENTÁRIA'!E195</f>
        <v xml:space="preserve">UN </v>
      </c>
      <c r="E195" s="64">
        <f>'PLANILHA ORÇAMENTÁRIA'!F195</f>
        <v>12</v>
      </c>
      <c r="F195" s="63" t="e">
        <f>#REF!</f>
        <v>#REF!</v>
      </c>
      <c r="G195" s="63">
        <f>'PLANILHA ORÇAMENTÁRIA'!H195</f>
        <v>0</v>
      </c>
      <c r="H195" s="65" t="e">
        <f>#REF!</f>
        <v>#REF!</v>
      </c>
      <c r="I195" s="63">
        <f>'PLANILHA ORÇAMENTÁRIA'!I195</f>
        <v>0</v>
      </c>
      <c r="J195" s="43" t="e">
        <f t="shared" si="4"/>
        <v>#REF!</v>
      </c>
      <c r="K195" s="44" t="e">
        <f t="shared" si="5"/>
        <v>#REF!</v>
      </c>
    </row>
    <row r="196" spans="1:11" ht="110.4">
      <c r="A196" s="66" t="str">
        <f>'PLANILHA ORÇAMENTÁRIA'!B42</f>
        <v>2.3</v>
      </c>
      <c r="B196" s="66" t="e">
        <f>#REF!</f>
        <v>#REF!</v>
      </c>
      <c r="C196" s="68" t="str">
        <f>'PLANILHA ORÇAMENTÁRIA'!D42</f>
        <v>ALUGUEL DE CONTAINER PARA ESCRITORIO,MEDINDO 2,20M LARGURA,6,20M COMPRIMENTO E 2,50M ALTURA,COMPOSTO DE CHAPAS DE ACO C/NERVURAS TRAPEZOIDAIS,ISOLAMENTO TERMO-ACUSTICO NO FORRO,CHASSIS REFORCADO E PISO EM COMPENSADO NAVAL, INCLUINDO INSTALACOES ELETRICAS,EXCLUSIVE TRANSPORTE(VIDE ITEM 04.005.0300) ECARGA E DESCARGA(VIDE ITEM 04.013.0015)</v>
      </c>
      <c r="D196" s="66" t="str">
        <f>'PLANILHA ORÇAMENTÁRIA'!E42</f>
        <v>UNXMES</v>
      </c>
      <c r="E196" s="64">
        <f>'PLANILHA ORÇAMENTÁRIA'!F42</f>
        <v>24</v>
      </c>
      <c r="F196" s="63" t="e">
        <f>#REF!</f>
        <v>#REF!</v>
      </c>
      <c r="G196" s="63">
        <f>'PLANILHA ORÇAMENTÁRIA'!H42</f>
        <v>0</v>
      </c>
      <c r="H196" s="65" t="e">
        <f>#REF!</f>
        <v>#REF!</v>
      </c>
      <c r="I196" s="63">
        <f>'PLANILHA ORÇAMENTÁRIA'!I42</f>
        <v>0</v>
      </c>
      <c r="J196" s="43" t="e">
        <f t="shared" si="4"/>
        <v>#REF!</v>
      </c>
      <c r="K196" s="44" t="e">
        <f t="shared" si="5"/>
        <v>#REF!</v>
      </c>
    </row>
    <row r="197" spans="1:11" ht="69">
      <c r="A197" s="66" t="str">
        <f>'PLANILHA ORÇAMENTÁRIA'!B21</f>
        <v>1.9</v>
      </c>
      <c r="B197" s="66" t="e">
        <f>#REF!</f>
        <v>#REF!</v>
      </c>
      <c r="C197" s="68" t="str">
        <f>'PLANILHA ORÇAMENTÁRIA'!D21</f>
        <v>PROJETO EXECUTIVO DE INSTALACAO HIDRAULICA,CONSIDERANDO O PROJETO BASICO EXISTENTE,PARA PREDIOS ESCOLARES E/OU ADMINISTRATIVOS ATE 500M2,APRESENTADO EM AUTOCAD,INCLUSIVE AS LEGALIZACOES PERTINENTES</v>
      </c>
      <c r="D197" s="66" t="str">
        <f>'PLANILHA ORÇAMENTÁRIA'!E21</f>
        <v>M2</v>
      </c>
      <c r="E197" s="64">
        <f>'PLANILHA ORÇAMENTÁRIA'!F21</f>
        <v>500</v>
      </c>
      <c r="F197" s="63" t="e">
        <f>#REF!</f>
        <v>#REF!</v>
      </c>
      <c r="G197" s="63">
        <f>'PLANILHA ORÇAMENTÁRIA'!H21</f>
        <v>0</v>
      </c>
      <c r="H197" s="65" t="e">
        <f>#REF!</f>
        <v>#REF!</v>
      </c>
      <c r="I197" s="63">
        <f>'PLANILHA ORÇAMENTÁRIA'!I21</f>
        <v>0</v>
      </c>
      <c r="J197" s="43" t="e">
        <f t="shared" si="4"/>
        <v>#REF!</v>
      </c>
      <c r="K197" s="44" t="e">
        <f t="shared" si="5"/>
        <v>#REF!</v>
      </c>
    </row>
    <row r="198" spans="1:11" ht="15">
      <c r="A198" s="66" t="e">
        <f>#REF!</f>
        <v>#REF!</v>
      </c>
      <c r="B198" s="66" t="e">
        <f>#REF!</f>
        <v>#REF!</v>
      </c>
      <c r="C198" s="68" t="e">
        <f>#REF!</f>
        <v>#REF!</v>
      </c>
      <c r="D198" s="66" t="e">
        <f>#REF!</f>
        <v>#REF!</v>
      </c>
      <c r="E198" s="64" t="e">
        <f>#REF!</f>
        <v>#REF!</v>
      </c>
      <c r="F198" s="63" t="e">
        <f>#REF!</f>
        <v>#REF!</v>
      </c>
      <c r="G198" s="63" t="e">
        <f>#REF!</f>
        <v>#REF!</v>
      </c>
      <c r="H198" s="65" t="e">
        <f>#REF!</f>
        <v>#REF!</v>
      </c>
      <c r="I198" s="63" t="e">
        <f>#REF!</f>
        <v>#REF!</v>
      </c>
      <c r="J198" s="43" t="e">
        <f t="shared" si="4"/>
        <v>#REF!</v>
      </c>
      <c r="K198" s="44" t="e">
        <f t="shared" si="5"/>
        <v>#REF!</v>
      </c>
    </row>
    <row r="199" spans="1:11" ht="15">
      <c r="A199" s="66" t="e">
        <f>#REF!</f>
        <v>#REF!</v>
      </c>
      <c r="B199" s="66" t="e">
        <f>#REF!</f>
        <v>#REF!</v>
      </c>
      <c r="C199" s="68" t="e">
        <f>#REF!</f>
        <v>#REF!</v>
      </c>
      <c r="D199" s="66" t="e">
        <f>#REF!</f>
        <v>#REF!</v>
      </c>
      <c r="E199" s="64" t="e">
        <f>#REF!</f>
        <v>#REF!</v>
      </c>
      <c r="F199" s="63" t="e">
        <f>#REF!</f>
        <v>#REF!</v>
      </c>
      <c r="G199" s="63" t="e">
        <f>#REF!</f>
        <v>#REF!</v>
      </c>
      <c r="H199" s="65" t="e">
        <f>#REF!</f>
        <v>#REF!</v>
      </c>
      <c r="I199" s="63" t="e">
        <f>#REF!</f>
        <v>#REF!</v>
      </c>
      <c r="J199" s="43" t="e">
        <f t="shared" si="4"/>
        <v>#REF!</v>
      </c>
      <c r="K199" s="44" t="e">
        <f t="shared" si="5"/>
        <v>#REF!</v>
      </c>
    </row>
    <row r="200" spans="1:11" ht="15">
      <c r="A200" s="66" t="e">
        <f>#REF!</f>
        <v>#REF!</v>
      </c>
      <c r="B200" s="66" t="e">
        <f>#REF!</f>
        <v>#REF!</v>
      </c>
      <c r="C200" s="68" t="e">
        <f>#REF!</f>
        <v>#REF!</v>
      </c>
      <c r="D200" s="66" t="e">
        <f>#REF!</f>
        <v>#REF!</v>
      </c>
      <c r="E200" s="64" t="e">
        <f>#REF!</f>
        <v>#REF!</v>
      </c>
      <c r="F200" s="63" t="e">
        <f>#REF!</f>
        <v>#REF!</v>
      </c>
      <c r="G200" s="63" t="e">
        <f>#REF!</f>
        <v>#REF!</v>
      </c>
      <c r="H200" s="65" t="e">
        <f>#REF!</f>
        <v>#REF!</v>
      </c>
      <c r="I200" s="63" t="e">
        <f>#REF!</f>
        <v>#REF!</v>
      </c>
      <c r="J200" s="43" t="e">
        <f t="shared" si="4"/>
        <v>#REF!</v>
      </c>
      <c r="K200" s="44" t="e">
        <f t="shared" si="5"/>
        <v>#REF!</v>
      </c>
    </row>
    <row r="201" spans="1:11" ht="15">
      <c r="A201" s="66" t="e">
        <f>#REF!</f>
        <v>#REF!</v>
      </c>
      <c r="B201" s="66" t="e">
        <f>#REF!</f>
        <v>#REF!</v>
      </c>
      <c r="C201" s="68" t="e">
        <f>#REF!</f>
        <v>#REF!</v>
      </c>
      <c r="D201" s="66" t="e">
        <f>#REF!</f>
        <v>#REF!</v>
      </c>
      <c r="E201" s="64" t="e">
        <f>#REF!</f>
        <v>#REF!</v>
      </c>
      <c r="F201" s="63" t="e">
        <f>#REF!</f>
        <v>#REF!</v>
      </c>
      <c r="G201" s="63" t="e">
        <f>#REF!</f>
        <v>#REF!</v>
      </c>
      <c r="H201" s="65" t="e">
        <f>#REF!</f>
        <v>#REF!</v>
      </c>
      <c r="I201" s="63" t="e">
        <f>#REF!</f>
        <v>#REF!</v>
      </c>
      <c r="J201" s="43" t="e">
        <f t="shared" si="4"/>
        <v>#REF!</v>
      </c>
      <c r="K201" s="44" t="e">
        <f t="shared" si="5"/>
        <v>#REF!</v>
      </c>
    </row>
    <row r="202" spans="1:11" ht="41.4">
      <c r="A202" s="66" t="str">
        <f>'PLANILHA ORÇAMENTÁRIA'!B298</f>
        <v>15.71</v>
      </c>
      <c r="B202" s="66" t="e">
        <f>#REF!</f>
        <v>#REF!</v>
      </c>
      <c r="C202" s="68" t="str">
        <f>'PLANILHA ORÇAMENTÁRIA'!D298</f>
        <v>TUBO DE PVC RIGIDO DE 50MM,SOLDAVEL,INCLUSIVE CONEXOES E EMENDAS,EXCLUSIVE ABERTURA E FECHAMENTO DE RASGO.FORNECIMENTO EASSENTAMENTO</v>
      </c>
      <c r="D202" s="66" t="str">
        <f>'PLANILHA ORÇAMENTÁRIA'!E298</f>
        <v>M</v>
      </c>
      <c r="E202" s="64">
        <f>'PLANILHA ORÇAMENTÁRIA'!F298</f>
        <v>24</v>
      </c>
      <c r="F202" s="63" t="e">
        <f>#REF!</f>
        <v>#REF!</v>
      </c>
      <c r="G202" s="63">
        <f>'PLANILHA ORÇAMENTÁRIA'!H298</f>
        <v>0</v>
      </c>
      <c r="H202" s="65" t="e">
        <f>#REF!</f>
        <v>#REF!</v>
      </c>
      <c r="I202" s="63">
        <f>'PLANILHA ORÇAMENTÁRIA'!I298</f>
        <v>0</v>
      </c>
      <c r="J202" s="43" t="e">
        <f t="shared" si="4"/>
        <v>#REF!</v>
      </c>
      <c r="K202" s="44" t="e">
        <f t="shared" si="5"/>
        <v>#REF!</v>
      </c>
    </row>
    <row r="203" spans="1:11" ht="41.4">
      <c r="A203" s="66" t="str">
        <f>'PLANILHA ORÇAMENTÁRIA'!B283</f>
        <v>15.56</v>
      </c>
      <c r="B203" s="66" t="e">
        <f>#REF!</f>
        <v>#REF!</v>
      </c>
      <c r="C203" s="68" t="str">
        <f>'PLANILHA ORÇAMENTÁRIA'!D283</f>
        <v>TUBO DE PVC RIGIDO DE 50MM,SOLDAVEL,INCLUSIVE CONEXOES E EMENDAS,EXCLUSIVE ABERTURA E FECHAMENTO DE RASGO.FORNECIMENTO EASSENTAMENTO</v>
      </c>
      <c r="D203" s="66" t="str">
        <f>'PLANILHA ORÇAMENTÁRIA'!E283</f>
        <v>M</v>
      </c>
      <c r="E203" s="64">
        <f>'PLANILHA ORÇAMENTÁRIA'!F283</f>
        <v>22</v>
      </c>
      <c r="F203" s="63" t="e">
        <f>#REF!</f>
        <v>#REF!</v>
      </c>
      <c r="G203" s="63">
        <f>'PLANILHA ORÇAMENTÁRIA'!H283</f>
        <v>0</v>
      </c>
      <c r="H203" s="65" t="e">
        <f>#REF!</f>
        <v>#REF!</v>
      </c>
      <c r="I203" s="63">
        <f>'PLANILHA ORÇAMENTÁRIA'!I283</f>
        <v>0</v>
      </c>
      <c r="J203" s="43" t="e">
        <f t="shared" si="4"/>
        <v>#REF!</v>
      </c>
      <c r="K203" s="44" t="e">
        <f t="shared" si="5"/>
        <v>#REF!</v>
      </c>
    </row>
    <row r="204" spans="1:11" ht="55.2">
      <c r="A204" s="66" t="str">
        <f>'PLANILHA ORÇAMENTÁRIA'!B292</f>
        <v>15.65</v>
      </c>
      <c r="B204" s="66" t="e">
        <f>#REF!</f>
        <v>#REF!</v>
      </c>
      <c r="C204" s="68" t="str">
        <f>'PLANILHA ORÇAMENTÁRIA'!D292</f>
        <v>INSTALACAO DE PONTO DE CAMPAINHA DE ALTA POTENCIA,COMPREENDENDO:5 VARAS DE ELETRODUTO DE 3/4",50,00M DE FIO 1,5MM2,BOTOEIRA E CAMPAINHA PROPRIAMENTE DITA</v>
      </c>
      <c r="D204" s="66" t="str">
        <f>'PLANILHA ORÇAMENTÁRIA'!E292</f>
        <v>UN</v>
      </c>
      <c r="E204" s="64">
        <f>'PLANILHA ORÇAMENTÁRIA'!F292</f>
        <v>3</v>
      </c>
      <c r="F204" s="63" t="e">
        <f>#REF!</f>
        <v>#REF!</v>
      </c>
      <c r="G204" s="63">
        <f>'PLANILHA ORÇAMENTÁRIA'!H292</f>
        <v>0</v>
      </c>
      <c r="H204" s="65" t="e">
        <f>#REF!</f>
        <v>#REF!</v>
      </c>
      <c r="I204" s="63">
        <f>'PLANILHA ORÇAMENTÁRIA'!I292</f>
        <v>0</v>
      </c>
      <c r="J204" s="43" t="e">
        <f t="shared" si="4"/>
        <v>#REF!</v>
      </c>
      <c r="K204" s="44" t="e">
        <f t="shared" si="5"/>
        <v>#REF!</v>
      </c>
    </row>
    <row r="205" spans="1:11" ht="41.4">
      <c r="A205" s="66" t="str">
        <f>'PLANILHA ORÇAMENTÁRIA'!B16</f>
        <v>1.4</v>
      </c>
      <c r="B205" s="66" t="e">
        <f>#REF!</f>
        <v>#REF!</v>
      </c>
      <c r="C205" s="68" t="str">
        <f>'PLANILHA ORÇAMENTÁRIA'!D16</f>
        <v>MARCACAO DE OBRA SEM INSTRUMENTO TOPOGRAFICO,CONSIDERADA A PROJECAO HORIZONTAL DA AREA ENVOLVENTE</v>
      </c>
      <c r="D205" s="66" t="str">
        <f>'PLANILHA ORÇAMENTÁRIA'!E16</f>
        <v>M2</v>
      </c>
      <c r="E205" s="64">
        <f>'PLANILHA ORÇAMENTÁRIA'!F16</f>
        <v>3450</v>
      </c>
      <c r="F205" s="63" t="e">
        <f>#REF!</f>
        <v>#REF!</v>
      </c>
      <c r="G205" s="63">
        <f>'PLANILHA ORÇAMENTÁRIA'!H16</f>
        <v>0</v>
      </c>
      <c r="H205" s="65" t="e">
        <f>#REF!</f>
        <v>#REF!</v>
      </c>
      <c r="I205" s="63">
        <f>'PLANILHA ORÇAMENTÁRIA'!I16</f>
        <v>0</v>
      </c>
      <c r="J205" s="43" t="e">
        <f t="shared" si="4"/>
        <v>#REF!</v>
      </c>
      <c r="K205" s="44" t="e">
        <f t="shared" si="5"/>
        <v>#REF!</v>
      </c>
    </row>
    <row r="206" spans="1:11" ht="41.4">
      <c r="A206" s="66" t="str">
        <f>'PLANILHA ORÇAMENTÁRIA'!B185</f>
        <v>13.12</v>
      </c>
      <c r="B206" s="66" t="e">
        <f>#REF!</f>
        <v>#REF!</v>
      </c>
      <c r="C206" s="68" t="str">
        <f>'PLANILHA ORÇAMENTÁRIA'!D185</f>
        <v>REVESTIMENTO DE PAREDES COM AZULEJO BRANCO 15X15CM,QUALIDADEEXTRA,ASSENTE CONFORME ITEM 13.025.0058</v>
      </c>
      <c r="D206" s="66" t="str">
        <f>'PLANILHA ORÇAMENTÁRIA'!E185</f>
        <v>M2</v>
      </c>
      <c r="E206" s="64">
        <f>'PLANILHA ORÇAMENTÁRIA'!F185</f>
        <v>298.65</v>
      </c>
      <c r="F206" s="63" t="e">
        <f>#REF!</f>
        <v>#REF!</v>
      </c>
      <c r="G206" s="63">
        <f>'PLANILHA ORÇAMENTÁRIA'!H185</f>
        <v>0</v>
      </c>
      <c r="H206" s="65" t="e">
        <f>#REF!</f>
        <v>#REF!</v>
      </c>
      <c r="I206" s="63">
        <f>'PLANILHA ORÇAMENTÁRIA'!I185</f>
        <v>0</v>
      </c>
      <c r="J206" s="43" t="e">
        <f t="shared" si="4"/>
        <v>#REF!</v>
      </c>
      <c r="K206" s="44" t="e">
        <f t="shared" si="5"/>
        <v>#REF!</v>
      </c>
    </row>
    <row r="207" spans="1:11" ht="15">
      <c r="A207" s="66" t="e">
        <f>#REF!</f>
        <v>#REF!</v>
      </c>
      <c r="B207" s="66" t="e">
        <f>#REF!</f>
        <v>#REF!</v>
      </c>
      <c r="C207" s="68" t="e">
        <f>#REF!</f>
        <v>#REF!</v>
      </c>
      <c r="D207" s="66" t="e">
        <f>#REF!</f>
        <v>#REF!</v>
      </c>
      <c r="E207" s="64" t="e">
        <f>#REF!</f>
        <v>#REF!</v>
      </c>
      <c r="F207" s="63" t="e">
        <f>#REF!</f>
        <v>#REF!</v>
      </c>
      <c r="G207" s="63" t="e">
        <f>#REF!</f>
        <v>#REF!</v>
      </c>
      <c r="H207" s="65" t="e">
        <f>#REF!</f>
        <v>#REF!</v>
      </c>
      <c r="I207" s="63" t="e">
        <f>#REF!</f>
        <v>#REF!</v>
      </c>
      <c r="J207" s="43" t="e">
        <f t="shared" si="4"/>
        <v>#REF!</v>
      </c>
      <c r="K207" s="44" t="e">
        <f t="shared" si="5"/>
        <v>#REF!</v>
      </c>
    </row>
    <row r="208" spans="1:11" ht="69">
      <c r="A208" s="66" t="str">
        <f>'PLANILHA ORÇAMENTÁRIA'!B180</f>
        <v>13.7</v>
      </c>
      <c r="B208" s="66" t="e">
        <f>#REF!</f>
        <v>#REF!</v>
      </c>
      <c r="C208" s="68" t="str">
        <f>'PLANILHA ORÇAMENTÁRIA'!D180</f>
        <v>REVESTIMENTO DE PISOS COM GRANITO CINZA ANDORINHA,EM PLACAS,COM ESPESSURA DE 2CM,POLIDO,ASSENTE EM SUPERFICIE EM OSSO,EXCLUSIVE NATA DE CIMENTO,ARGAMASSA DE ASSENTAMENTO E REJUNTAMENTO</v>
      </c>
      <c r="D208" s="66" t="str">
        <f>'PLANILHA ORÇAMENTÁRIA'!E180</f>
        <v>M2</v>
      </c>
      <c r="E208" s="64">
        <f>'PLANILHA ORÇAMENTÁRIA'!F180</f>
        <v>4.050000000000001</v>
      </c>
      <c r="F208" s="63" t="e">
        <f>#REF!</f>
        <v>#REF!</v>
      </c>
      <c r="G208" s="63">
        <f>'PLANILHA ORÇAMENTÁRIA'!H180</f>
        <v>0</v>
      </c>
      <c r="H208" s="65" t="e">
        <f>#REF!</f>
        <v>#REF!</v>
      </c>
      <c r="I208" s="63">
        <f>'PLANILHA ORÇAMENTÁRIA'!I180</f>
        <v>0</v>
      </c>
      <c r="J208" s="43" t="e">
        <f t="shared" si="4"/>
        <v>#REF!</v>
      </c>
      <c r="K208" s="44" t="e">
        <f t="shared" si="5"/>
        <v>#REF!</v>
      </c>
    </row>
    <row r="209" spans="1:11" ht="55.2">
      <c r="A209" s="66" t="str">
        <f>'PLANILHA ORÇAMENTÁRIA'!B139</f>
        <v>9.4</v>
      </c>
      <c r="B209" s="66" t="e">
        <f>#REF!</f>
        <v>#REF!</v>
      </c>
      <c r="C209" s="68" t="str">
        <f>'PLANILHA ORÇAMENTÁRIA'!D139</f>
        <v>BANCO DE CONCRETO APARENTE,COM 1,50M DE COMPRIMENTO,45CM DELARGURA E 10CM DE ESPESSURA, SOBRE DOIS APOIOS DO MESMO MATERIAL,COM SECAO DE 10X30CM</v>
      </c>
      <c r="D209" s="66" t="str">
        <f>'PLANILHA ORÇAMENTÁRIA'!E139</f>
        <v>UN</v>
      </c>
      <c r="E209" s="64">
        <f>'PLANILHA ORÇAMENTÁRIA'!F139</f>
        <v>28</v>
      </c>
      <c r="F209" s="63" t="e">
        <f>#REF!</f>
        <v>#REF!</v>
      </c>
      <c r="G209" s="63">
        <f>'PLANILHA ORÇAMENTÁRIA'!H139</f>
        <v>0</v>
      </c>
      <c r="H209" s="65" t="e">
        <f>#REF!</f>
        <v>#REF!</v>
      </c>
      <c r="I209" s="63">
        <f>'PLANILHA ORÇAMENTÁRIA'!I139</f>
        <v>0</v>
      </c>
      <c r="J209" s="43" t="e">
        <f t="shared" si="4"/>
        <v>#REF!</v>
      </c>
      <c r="K209" s="44" t="e">
        <f t="shared" si="5"/>
        <v>#REF!</v>
      </c>
    </row>
    <row r="210" spans="1:11" ht="27.6">
      <c r="A210" s="66" t="str">
        <f>'PLANILHA ORÇAMENTÁRIA'!B87</f>
        <v>5.15</v>
      </c>
      <c r="B210" s="66" t="e">
        <f>#REF!</f>
        <v>#REF!</v>
      </c>
      <c r="C210" s="68" t="str">
        <f>'PLANILHA ORÇAMENTÁRIA'!D87</f>
        <v>PLACA DE IDENTIFICACAO EM ACO INOXIDAVEL,ESCRITA EM BRAILLE,MEDINDO 8X25CM.FORNECIMENTO E COLOCACAO</v>
      </c>
      <c r="D210" s="66" t="str">
        <f>'PLANILHA ORÇAMENTÁRIA'!E87</f>
        <v>UN</v>
      </c>
      <c r="E210" s="64">
        <f>'PLANILHA ORÇAMENTÁRIA'!F87</f>
        <v>74</v>
      </c>
      <c r="F210" s="63" t="e">
        <f>#REF!</f>
        <v>#REF!</v>
      </c>
      <c r="G210" s="63">
        <f>'PLANILHA ORÇAMENTÁRIA'!H87</f>
        <v>0</v>
      </c>
      <c r="H210" s="65" t="e">
        <f>#REF!</f>
        <v>#REF!</v>
      </c>
      <c r="I210" s="63">
        <f>'PLANILHA ORÇAMENTÁRIA'!I87</f>
        <v>0</v>
      </c>
      <c r="J210" s="43" t="e">
        <f t="shared" si="4"/>
        <v>#REF!</v>
      </c>
      <c r="K210" s="44" t="e">
        <f t="shared" si="5"/>
        <v>#REF!</v>
      </c>
    </row>
    <row r="211" spans="1:11" ht="15">
      <c r="A211" s="66" t="e">
        <f>#REF!</f>
        <v>#REF!</v>
      </c>
      <c r="B211" s="66" t="e">
        <f>#REF!</f>
        <v>#REF!</v>
      </c>
      <c r="C211" s="68" t="e">
        <f>#REF!</f>
        <v>#REF!</v>
      </c>
      <c r="D211" s="66" t="e">
        <f>#REF!</f>
        <v>#REF!</v>
      </c>
      <c r="E211" s="64" t="e">
        <f>#REF!</f>
        <v>#REF!</v>
      </c>
      <c r="F211" s="63" t="e">
        <f>#REF!</f>
        <v>#REF!</v>
      </c>
      <c r="G211" s="63" t="e">
        <f>#REF!</f>
        <v>#REF!</v>
      </c>
      <c r="H211" s="65" t="e">
        <f>#REF!</f>
        <v>#REF!</v>
      </c>
      <c r="I211" s="63" t="e">
        <f>#REF!</f>
        <v>#REF!</v>
      </c>
      <c r="J211" s="43" t="e">
        <f aca="true" t="shared" si="6" ref="J211:J274">I211/$H$14</f>
        <v>#REF!</v>
      </c>
      <c r="K211" s="44" t="e">
        <f t="shared" si="5"/>
        <v>#REF!</v>
      </c>
    </row>
    <row r="212" spans="1:11" ht="69">
      <c r="A212" s="66" t="str">
        <f>'PLANILHA ORÇAMENTÁRIA'!B390</f>
        <v>18.33</v>
      </c>
      <c r="B212" s="66" t="e">
        <f>#REF!</f>
        <v>#REF!</v>
      </c>
      <c r="C212" s="68" t="str">
        <f>'PLANILHA ORÇAMENTÁRIA'!D390</f>
        <v>LUMINARIA LED TUBULAR DE SOBREPOR, 2X18W (INCLUSIVE LAMPADAS),CORPO EM CHAPA DE ACO TRATADA E PINTURA ELETROSTATICA BRANCA, REFLETOR EM ALUMINIO DE ALTO BRILHO, COM ALETAS, SEM REATOR. FORNECIMENTO E COLOCACAO</v>
      </c>
      <c r="D212" s="66" t="str">
        <f>'PLANILHA ORÇAMENTÁRIA'!E390</f>
        <v>UN</v>
      </c>
      <c r="E212" s="64">
        <f>'PLANILHA ORÇAMENTÁRIA'!F390</f>
        <v>241</v>
      </c>
      <c r="F212" s="63" t="e">
        <f>#REF!</f>
        <v>#REF!</v>
      </c>
      <c r="G212" s="63">
        <f>'PLANILHA ORÇAMENTÁRIA'!H390</f>
        <v>0</v>
      </c>
      <c r="H212" s="65" t="e">
        <f>#REF!</f>
        <v>#REF!</v>
      </c>
      <c r="I212" s="63">
        <f>'PLANILHA ORÇAMENTÁRIA'!I390</f>
        <v>0</v>
      </c>
      <c r="J212" s="43" t="e">
        <f t="shared" si="6"/>
        <v>#REF!</v>
      </c>
      <c r="K212" s="44" t="e">
        <f aca="true" t="shared" si="7" ref="K212:K275">K211+J212</f>
        <v>#REF!</v>
      </c>
    </row>
    <row r="213" spans="1:11" ht="55.2">
      <c r="A213" s="66" t="str">
        <f>'PLANILHA ORÇAMENTÁRIA'!B404</f>
        <v>18.47</v>
      </c>
      <c r="B213" s="66" t="e">
        <f>#REF!</f>
        <v>#REF!</v>
      </c>
      <c r="C213" s="68" t="str">
        <f>'PLANILHA ORÇAMENTÁRIA'!D404</f>
        <v>CONDICIONADOR DE AR TIPO SPLIT 18000 BTU'S COMPREENDENDO 1 CONDENSADOR E 2 EVAPORADORES(VIDE INSTALACAO,ASSENTAMENTO E INTERLIGACOES FAMILIA 15.005).FORNECIMENTO</v>
      </c>
      <c r="D213" s="66" t="str">
        <f>'PLANILHA ORÇAMENTÁRIA'!E404</f>
        <v>UN</v>
      </c>
      <c r="E213" s="64">
        <f>'PLANILHA ORÇAMENTÁRIA'!F404</f>
        <v>4</v>
      </c>
      <c r="F213" s="63" t="e">
        <f>#REF!</f>
        <v>#REF!</v>
      </c>
      <c r="G213" s="63">
        <f>'PLANILHA ORÇAMENTÁRIA'!H404</f>
        <v>0</v>
      </c>
      <c r="H213" s="65" t="e">
        <f>#REF!</f>
        <v>#REF!</v>
      </c>
      <c r="I213" s="63">
        <f>'PLANILHA ORÇAMENTÁRIA'!I404</f>
        <v>0</v>
      </c>
      <c r="J213" s="43" t="e">
        <f t="shared" si="6"/>
        <v>#REF!</v>
      </c>
      <c r="K213" s="44" t="e">
        <f t="shared" si="7"/>
        <v>#REF!</v>
      </c>
    </row>
    <row r="214" spans="1:11" ht="27.6">
      <c r="A214" s="66" t="str">
        <f>'PLANILHA ORÇAMENTÁRIA'!B216</f>
        <v>14.23</v>
      </c>
      <c r="B214" s="66" t="e">
        <f>#REF!</f>
        <v>#REF!</v>
      </c>
      <c r="C214" s="68" t="str">
        <f>'PLANILHA ORÇAMENTÁRIA'!D216</f>
        <v>ESPELHO DO TRINCO DE PISO PARA PORTA DE VIDRO TEMPERADO.FORNECIMENTO</v>
      </c>
      <c r="D214" s="66" t="str">
        <f>'PLANILHA ORÇAMENTÁRIA'!E216</f>
        <v>UN</v>
      </c>
      <c r="E214" s="64">
        <f>'PLANILHA ORÇAMENTÁRIA'!F216</f>
        <v>14</v>
      </c>
      <c r="F214" s="63" t="e">
        <f>#REF!</f>
        <v>#REF!</v>
      </c>
      <c r="G214" s="63">
        <f>'PLANILHA ORÇAMENTÁRIA'!H216</f>
        <v>0</v>
      </c>
      <c r="H214" s="65" t="e">
        <f>#REF!</f>
        <v>#REF!</v>
      </c>
      <c r="I214" s="63">
        <f>'PLANILHA ORÇAMENTÁRIA'!I216</f>
        <v>0</v>
      </c>
      <c r="J214" s="43" t="e">
        <f t="shared" si="6"/>
        <v>#REF!</v>
      </c>
      <c r="K214" s="44" t="e">
        <f t="shared" si="7"/>
        <v>#REF!</v>
      </c>
    </row>
    <row r="215" spans="1:11" ht="41.4">
      <c r="A215" s="66" t="str">
        <f>'PLANILHA ORÇAMENTÁRIA'!B222</f>
        <v>14.29</v>
      </c>
      <c r="B215" s="66" t="e">
        <f>#REF!</f>
        <v>#REF!</v>
      </c>
      <c r="C215" s="68" t="str">
        <f>'PLANILHA ORÇAMENTÁRIA'!D222</f>
        <v>COLOCACAO DE FECHADURA DE EMBUTIR,COM ALTURA APROXIMADA DE 20CM,EM MADEIRA,EXCLUSIVE O FORNECIMENTO</v>
      </c>
      <c r="D215" s="66" t="str">
        <f>'PLANILHA ORÇAMENTÁRIA'!E222</f>
        <v>UN</v>
      </c>
      <c r="E215" s="64">
        <f>'PLANILHA ORÇAMENTÁRIA'!F222</f>
        <v>72</v>
      </c>
      <c r="F215" s="63" t="e">
        <f>#REF!</f>
        <v>#REF!</v>
      </c>
      <c r="G215" s="63">
        <f>'PLANILHA ORÇAMENTÁRIA'!H222</f>
        <v>0</v>
      </c>
      <c r="H215" s="65" t="e">
        <f>#REF!</f>
        <v>#REF!</v>
      </c>
      <c r="I215" s="63">
        <f>'PLANILHA ORÇAMENTÁRIA'!I222</f>
        <v>0</v>
      </c>
      <c r="J215" s="43" t="e">
        <f t="shared" si="6"/>
        <v>#REF!</v>
      </c>
      <c r="K215" s="44" t="e">
        <f t="shared" si="7"/>
        <v>#REF!</v>
      </c>
    </row>
    <row r="216" spans="1:11" ht="27.6">
      <c r="A216" s="66" t="str">
        <f>'PLANILHA ORÇAMENTÁRIA'!B76</f>
        <v>5.4</v>
      </c>
      <c r="B216" s="66" t="e">
        <f>#REF!</f>
        <v>#REF!</v>
      </c>
      <c r="C216" s="68" t="str">
        <f>'PLANILHA ORÇAMENTÁRIA'!D76</f>
        <v>MOVIMENTACAO VERTICAL OU HORIZONTAL DE PLATAFORMA OU PASSARELA</v>
      </c>
      <c r="D216" s="66" t="str">
        <f>'PLANILHA ORÇAMENTÁRIA'!E76</f>
        <v>M2</v>
      </c>
      <c r="E216" s="64">
        <f>'PLANILHA ORÇAMENTÁRIA'!F76</f>
        <v>1567.68</v>
      </c>
      <c r="F216" s="63" t="e">
        <f>#REF!</f>
        <v>#REF!</v>
      </c>
      <c r="G216" s="63">
        <f>'PLANILHA ORÇAMENTÁRIA'!H76</f>
        <v>0</v>
      </c>
      <c r="H216" s="65" t="e">
        <f>#REF!</f>
        <v>#REF!</v>
      </c>
      <c r="I216" s="63">
        <f>'PLANILHA ORÇAMENTÁRIA'!I76</f>
        <v>0</v>
      </c>
      <c r="J216" s="43" t="e">
        <f t="shared" si="6"/>
        <v>#REF!</v>
      </c>
      <c r="K216" s="44" t="e">
        <f t="shared" si="7"/>
        <v>#REF!</v>
      </c>
    </row>
    <row r="217" spans="1:11" ht="55.2">
      <c r="A217" s="66" t="str">
        <f>'PLANILHA ORÇAMENTÁRIA'!B362</f>
        <v>18.5</v>
      </c>
      <c r="B217" s="66" t="e">
        <f>#REF!</f>
        <v>#REF!</v>
      </c>
      <c r="C217" s="68" t="str">
        <f>'PLANILHA ORÇAMENTÁRIA'!D362</f>
        <v>VASO SANITARIO DE LOUCA BRANCA OU BRANCO GELO,PARA PESSOAS COM NECESSIDADES ESPECIFICAS,INCLUSIVE ASSENTO ESPECIAL,BOLSADE LIGACAO E ACESSORIOS DE FIXACAO.FORNECIMENTO</v>
      </c>
      <c r="D217" s="66" t="str">
        <f>'PLANILHA ORÇAMENTÁRIA'!E362</f>
        <v>UN</v>
      </c>
      <c r="E217" s="64">
        <f>'PLANILHA ORÇAMENTÁRIA'!F362</f>
        <v>7</v>
      </c>
      <c r="F217" s="63" t="e">
        <f>#REF!</f>
        <v>#REF!</v>
      </c>
      <c r="G217" s="63">
        <f>'PLANILHA ORÇAMENTÁRIA'!H362</f>
        <v>0</v>
      </c>
      <c r="H217" s="65" t="e">
        <f>#REF!</f>
        <v>#REF!</v>
      </c>
      <c r="I217" s="63">
        <f>'PLANILHA ORÇAMENTÁRIA'!I362</f>
        <v>0</v>
      </c>
      <c r="J217" s="43" t="e">
        <f t="shared" si="6"/>
        <v>#REF!</v>
      </c>
      <c r="K217" s="44" t="e">
        <f t="shared" si="7"/>
        <v>#REF!</v>
      </c>
    </row>
    <row r="218" spans="1:11" ht="110.4">
      <c r="A218" s="66" t="str">
        <f>'PLANILHA ORÇAMENTÁRIA'!B109</f>
        <v>6.11</v>
      </c>
      <c r="B218" s="66" t="e">
        <f>#REF!</f>
        <v>#REF!</v>
      </c>
      <c r="C218" s="68" t="str">
        <f>'PLANILHA ORÇAMENTÁRIA'!D109</f>
        <v>GRAMPOS DE PROTECAO PARA CALCADA EM TUBOS DE FERRO GALVANIZADO (EXTERNA E INTERNAMENTE) DE 2" E ESPESSURA DE PAREDE DE 1/8",CHUMBADOS EM BLOCOS DE CONCRETO,INCLUSIVE DEMOLICAO E RECOMPOSICAO DA CALCADA E TRANSPORTE DO MATERIAL EXCEDENTE,COMPINTURA DE BASE ALQUIDICA E 2 DEMAOS DE ACABAMENTO COM ESMALTE E CONEXOES.FORNECIMENTO E COLOCACAO</v>
      </c>
      <c r="D218" s="66" t="str">
        <f>'PLANILHA ORÇAMENTÁRIA'!E109</f>
        <v>UN</v>
      </c>
      <c r="E218" s="64">
        <f>'PLANILHA ORÇAMENTÁRIA'!F109</f>
        <v>8</v>
      </c>
      <c r="F218" s="63" t="e">
        <f>#REF!</f>
        <v>#REF!</v>
      </c>
      <c r="G218" s="63">
        <f>'PLANILHA ORÇAMENTÁRIA'!H109</f>
        <v>0</v>
      </c>
      <c r="H218" s="65" t="e">
        <f>#REF!</f>
        <v>#REF!</v>
      </c>
      <c r="I218" s="63">
        <f>'PLANILHA ORÇAMENTÁRIA'!I109</f>
        <v>0</v>
      </c>
      <c r="J218" s="43" t="e">
        <f t="shared" si="6"/>
        <v>#REF!</v>
      </c>
      <c r="K218" s="44" t="e">
        <f t="shared" si="7"/>
        <v>#REF!</v>
      </c>
    </row>
    <row r="219" spans="1:11" ht="41.4">
      <c r="A219" s="66" t="str">
        <f>'PLANILHA ORÇAMENTÁRIA'!B382</f>
        <v>18.25</v>
      </c>
      <c r="B219" s="66" t="e">
        <f>#REF!</f>
        <v>#REF!</v>
      </c>
      <c r="C219" s="68" t="str">
        <f>'PLANILHA ORÇAMENTÁRIA'!D382</f>
        <v>ARANDELA TIPO "MEIA-LUA",VIDRO ACETINADO,COR BRANCA,EXCLUSIVE LAMPADA.FORNECIMENTO E COLOCACAO</v>
      </c>
      <c r="D219" s="66" t="str">
        <f>'PLANILHA ORÇAMENTÁRIA'!E382</f>
        <v>UN</v>
      </c>
      <c r="E219" s="64">
        <f>'PLANILHA ORÇAMENTÁRIA'!F382</f>
        <v>38</v>
      </c>
      <c r="F219" s="63" t="e">
        <f>#REF!</f>
        <v>#REF!</v>
      </c>
      <c r="G219" s="63">
        <f>'PLANILHA ORÇAMENTÁRIA'!H382</f>
        <v>0</v>
      </c>
      <c r="H219" s="65" t="e">
        <f>#REF!</f>
        <v>#REF!</v>
      </c>
      <c r="I219" s="63">
        <f>'PLANILHA ORÇAMENTÁRIA'!I382</f>
        <v>0</v>
      </c>
      <c r="J219" s="43" t="e">
        <f t="shared" si="6"/>
        <v>#REF!</v>
      </c>
      <c r="K219" s="44" t="e">
        <f t="shared" si="7"/>
        <v>#REF!</v>
      </c>
    </row>
    <row r="220" spans="1:11" ht="69">
      <c r="A220" s="66" t="str">
        <f>'PLANILHA ORÇAMENTÁRIA'!B348</f>
        <v>17.3</v>
      </c>
      <c r="B220" s="66" t="e">
        <f>#REF!</f>
        <v>#REF!</v>
      </c>
      <c r="C220" s="68" t="str">
        <f>'PLANILHA ORÇAMENTÁRIA'!D348</f>
        <v>PINTURA INTERNA OU EXTERNA SOBRE MADEIRA NOVA,COM ESMALTE SINTETICO ALQUIDICO,BRILHANTE OU ACETINADA EM DUAS DEMAOS SOBRE SUPERFICIE PREPARADA COM MATERIAL DA MESMA LINHA,CONFORMEO ITEM 17.017.0100,EXCLUSIVE ESTE PREPARO</v>
      </c>
      <c r="D220" s="66" t="str">
        <f>'PLANILHA ORÇAMENTÁRIA'!E348</f>
        <v>M2</v>
      </c>
      <c r="E220" s="64">
        <f>'PLANILHA ORÇAMENTÁRIA'!F348</f>
        <v>520.8</v>
      </c>
      <c r="F220" s="63" t="e">
        <f>#REF!</f>
        <v>#REF!</v>
      </c>
      <c r="G220" s="63">
        <f>'PLANILHA ORÇAMENTÁRIA'!H348</f>
        <v>0</v>
      </c>
      <c r="H220" s="65" t="e">
        <f>#REF!</f>
        <v>#REF!</v>
      </c>
      <c r="I220" s="63">
        <f>'PLANILHA ORÇAMENTÁRIA'!I348</f>
        <v>0</v>
      </c>
      <c r="J220" s="43" t="e">
        <f t="shared" si="6"/>
        <v>#REF!</v>
      </c>
      <c r="K220" s="44" t="e">
        <f t="shared" si="7"/>
        <v>#REF!</v>
      </c>
    </row>
    <row r="221" spans="1:11" ht="55.2">
      <c r="A221" s="66" t="str">
        <f>'PLANILHA ORÇAMENTÁRIA'!B396</f>
        <v>18.39</v>
      </c>
      <c r="B221" s="66" t="e">
        <f>#REF!</f>
        <v>#REF!</v>
      </c>
      <c r="C221" s="68" t="str">
        <f>'PLANILHA ORÇAMENTÁRIA'!D396</f>
        <v>EXTINTOR DE INCENDIO PORTATIL,COM CARGA DE DIOXIDO DE CARBONO (CO2),CLASSE BC,DE 6KG,INCLUSIVE SUPORTE DE PAREDE,CONFORME ABNT NBR 12693.FORNECIMENTO E COLOCACAO</v>
      </c>
      <c r="D221" s="66" t="str">
        <f>'PLANILHA ORÇAMENTÁRIA'!E396</f>
        <v>UN</v>
      </c>
      <c r="E221" s="64">
        <f>'PLANILHA ORÇAMENTÁRIA'!F396</f>
        <v>23</v>
      </c>
      <c r="F221" s="63" t="e">
        <f>#REF!</f>
        <v>#REF!</v>
      </c>
      <c r="G221" s="63">
        <f>'PLANILHA ORÇAMENTÁRIA'!H396</f>
        <v>0</v>
      </c>
      <c r="H221" s="65" t="e">
        <f>#REF!</f>
        <v>#REF!</v>
      </c>
      <c r="I221" s="63">
        <f>'PLANILHA ORÇAMENTÁRIA'!I396</f>
        <v>0</v>
      </c>
      <c r="J221" s="43" t="e">
        <f t="shared" si="6"/>
        <v>#REF!</v>
      </c>
      <c r="K221" s="44" t="e">
        <f t="shared" si="7"/>
        <v>#REF!</v>
      </c>
    </row>
    <row r="222" spans="1:11" ht="110.4">
      <c r="A222" s="66" t="str">
        <f>'PLANILHA ORÇAMENTÁRIA'!B100</f>
        <v>6.2</v>
      </c>
      <c r="B222" s="66" t="e">
        <f>#REF!</f>
        <v>#REF!</v>
      </c>
      <c r="C222" s="68" t="str">
        <f>'PLANILHA ORÇAMENTÁRIA'!D100</f>
        <v>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v>
      </c>
      <c r="D222" s="66" t="str">
        <f>'PLANILHA ORÇAMENTÁRIA'!E100</f>
        <v>UN</v>
      </c>
      <c r="E222" s="64">
        <f>'PLANILHA ORÇAMENTÁRIA'!F100</f>
        <v>12</v>
      </c>
      <c r="F222" s="63" t="e">
        <f>#REF!</f>
        <v>#REF!</v>
      </c>
      <c r="G222" s="63">
        <f>'PLANILHA ORÇAMENTÁRIA'!H100</f>
        <v>0</v>
      </c>
      <c r="H222" s="65" t="e">
        <f>#REF!</f>
        <v>#REF!</v>
      </c>
      <c r="I222" s="63">
        <f>'PLANILHA ORÇAMENTÁRIA'!I100</f>
        <v>0</v>
      </c>
      <c r="J222" s="43" t="e">
        <f t="shared" si="6"/>
        <v>#REF!</v>
      </c>
      <c r="K222" s="44" t="e">
        <f t="shared" si="7"/>
        <v>#REF!</v>
      </c>
    </row>
    <row r="223" spans="1:11" ht="15">
      <c r="A223" s="66" t="e">
        <f>#REF!</f>
        <v>#REF!</v>
      </c>
      <c r="B223" s="66" t="e">
        <f>#REF!</f>
        <v>#REF!</v>
      </c>
      <c r="C223" s="68" t="e">
        <f>#REF!</f>
        <v>#REF!</v>
      </c>
      <c r="D223" s="66" t="e">
        <f>#REF!</f>
        <v>#REF!</v>
      </c>
      <c r="E223" s="64" t="e">
        <f>#REF!</f>
        <v>#REF!</v>
      </c>
      <c r="F223" s="63" t="e">
        <f>#REF!</f>
        <v>#REF!</v>
      </c>
      <c r="G223" s="63" t="e">
        <f>#REF!</f>
        <v>#REF!</v>
      </c>
      <c r="H223" s="65" t="e">
        <f>#REF!</f>
        <v>#REF!</v>
      </c>
      <c r="I223" s="63" t="e">
        <f>#REF!</f>
        <v>#REF!</v>
      </c>
      <c r="J223" s="43" t="e">
        <f t="shared" si="6"/>
        <v>#REF!</v>
      </c>
      <c r="K223" s="44" t="e">
        <f t="shared" si="7"/>
        <v>#REF!</v>
      </c>
    </row>
    <row r="224" spans="1:11" ht="15">
      <c r="A224" s="66" t="e">
        <f>#REF!</f>
        <v>#REF!</v>
      </c>
      <c r="B224" s="66" t="e">
        <f>#REF!</f>
        <v>#REF!</v>
      </c>
      <c r="C224" s="68" t="e">
        <f>#REF!</f>
        <v>#REF!</v>
      </c>
      <c r="D224" s="66" t="e">
        <f>#REF!</f>
        <v>#REF!</v>
      </c>
      <c r="E224" s="64" t="e">
        <f>#REF!</f>
        <v>#REF!</v>
      </c>
      <c r="F224" s="63" t="e">
        <f>#REF!</f>
        <v>#REF!</v>
      </c>
      <c r="G224" s="63" t="e">
        <f>#REF!</f>
        <v>#REF!</v>
      </c>
      <c r="H224" s="65" t="e">
        <f>#REF!</f>
        <v>#REF!</v>
      </c>
      <c r="I224" s="63" t="e">
        <f>#REF!</f>
        <v>#REF!</v>
      </c>
      <c r="J224" s="43" t="e">
        <f t="shared" si="6"/>
        <v>#REF!</v>
      </c>
      <c r="K224" s="44" t="e">
        <f t="shared" si="7"/>
        <v>#REF!</v>
      </c>
    </row>
    <row r="225" spans="1:11" ht="96.6">
      <c r="A225" s="66" t="str">
        <f>'PLANILHA ORÇAMENTÁRIA'!B228</f>
        <v>15.1</v>
      </c>
      <c r="B225" s="66" t="e">
        <f>#REF!</f>
        <v>#REF!</v>
      </c>
      <c r="C225" s="68" t="str">
        <f>'PLANILHA ORÇAMENTÁRIA'!D228</f>
        <v>INSTALACAO E ASSENTAMENTO DE AR CONDICIONADO TIPO SPLIT DE 9000 BTU'S,COM 1 CONDENSADOR E 1 EVAPORADOR,(VIDE FORNECIMENTO DO APARELHO NA FAMILIA 18.030)INCLUSIVE ACESSORIOS DE FIXACAO,EXCLUSIVE ALIMENTACAO ELETRICA E INTERLIGACAO AO CONDENSADOR/EVAPORADOR(VIDE ITEM 15.005.0255)</v>
      </c>
      <c r="D225" s="66" t="str">
        <f>'PLANILHA ORÇAMENTÁRIA'!E228</f>
        <v>UN</v>
      </c>
      <c r="E225" s="64">
        <f>'PLANILHA ORÇAMENTÁRIA'!F228</f>
        <v>19</v>
      </c>
      <c r="F225" s="63" t="e">
        <f>#REF!</f>
        <v>#REF!</v>
      </c>
      <c r="G225" s="63">
        <f>'PLANILHA ORÇAMENTÁRIA'!H228</f>
        <v>0</v>
      </c>
      <c r="H225" s="65" t="e">
        <f>#REF!</f>
        <v>#REF!</v>
      </c>
      <c r="I225" s="63">
        <f>'PLANILHA ORÇAMENTÁRIA'!I228</f>
        <v>0</v>
      </c>
      <c r="J225" s="43" t="e">
        <f t="shared" si="6"/>
        <v>#REF!</v>
      </c>
      <c r="K225" s="44" t="e">
        <f t="shared" si="7"/>
        <v>#REF!</v>
      </c>
    </row>
    <row r="226" spans="1:11" ht="41.4">
      <c r="A226" s="66" t="str">
        <f>'PLANILHA ORÇAMENTÁRIA'!B381</f>
        <v>18.24</v>
      </c>
      <c r="B226" s="66" t="e">
        <f>#REF!</f>
        <v>#REF!</v>
      </c>
      <c r="C226" s="68" t="str">
        <f>'PLANILHA ORÇAMENTÁRIA'!D381</f>
        <v>FRONTISPICIO DE GRANITO CINZA CORUMBA,COM SECAO DE 10X2CM,INCLUSIVE REJUNTAMENTO.FORNECIMENTO E COLOCACAO</v>
      </c>
      <c r="D226" s="66" t="str">
        <f>'PLANILHA ORÇAMENTÁRIA'!E381</f>
        <v>M</v>
      </c>
      <c r="E226" s="64">
        <f>'PLANILHA ORÇAMENTÁRIA'!F381</f>
        <v>28.909999999999997</v>
      </c>
      <c r="F226" s="63" t="e">
        <f>#REF!</f>
        <v>#REF!</v>
      </c>
      <c r="G226" s="63">
        <f>'PLANILHA ORÇAMENTÁRIA'!H381</f>
        <v>0</v>
      </c>
      <c r="H226" s="65" t="e">
        <f>#REF!</f>
        <v>#REF!</v>
      </c>
      <c r="I226" s="63">
        <f>'PLANILHA ORÇAMENTÁRIA'!I381</f>
        <v>0</v>
      </c>
      <c r="J226" s="43" t="e">
        <f t="shared" si="6"/>
        <v>#REF!</v>
      </c>
      <c r="K226" s="44" t="e">
        <f t="shared" si="7"/>
        <v>#REF!</v>
      </c>
    </row>
    <row r="227" spans="1:11" ht="41.4">
      <c r="A227" s="66" t="str">
        <f>'PLANILHA ORÇAMENTÁRIA'!B290</f>
        <v>15.63</v>
      </c>
      <c r="B227" s="66" t="e">
        <f>#REF!</f>
        <v>#REF!</v>
      </c>
      <c r="C227" s="68" t="str">
        <f>'PLANILHA ORÇAMENTÁRIA'!D290</f>
        <v>INSTALACAO DE CONJUNTO DE 4 PONTOS DE TELEFONE E LOGICA,COMPREENDENDO: 5 VARAS DE ELETRODUTO DE 3/4",CONEXOES E CAIXAS,EXCLUSIVE CABOS OU FIOS</v>
      </c>
      <c r="D227" s="66" t="str">
        <f>'PLANILHA ORÇAMENTÁRIA'!E290</f>
        <v>UN</v>
      </c>
      <c r="E227" s="64">
        <f>'PLANILHA ORÇAMENTÁRIA'!F290</f>
        <v>23</v>
      </c>
      <c r="F227" s="63" t="e">
        <f>#REF!</f>
        <v>#REF!</v>
      </c>
      <c r="G227" s="63">
        <f>'PLANILHA ORÇAMENTÁRIA'!H290</f>
        <v>0</v>
      </c>
      <c r="H227" s="65" t="e">
        <f>#REF!</f>
        <v>#REF!</v>
      </c>
      <c r="I227" s="63">
        <f>'PLANILHA ORÇAMENTÁRIA'!I290</f>
        <v>0</v>
      </c>
      <c r="J227" s="43" t="e">
        <f t="shared" si="6"/>
        <v>#REF!</v>
      </c>
      <c r="K227" s="44" t="e">
        <f t="shared" si="7"/>
        <v>#REF!</v>
      </c>
    </row>
    <row r="228" spans="1:11" ht="27.6">
      <c r="A228" s="66" t="str">
        <f>'PLANILHA ORÇAMENTÁRIA'!B268</f>
        <v>15.41</v>
      </c>
      <c r="B228" s="66" t="e">
        <f>#REF!</f>
        <v>#REF!</v>
      </c>
      <c r="C228" s="68" t="str">
        <f>'PLANILHA ORÇAMENTÁRIA'!D268</f>
        <v>TOMADA ELETRICA 2P+T,10A/250V,PADRAO BRASILEIRO,DE SOBREPOR.FORNECIMENTO E COLOCACAO</v>
      </c>
      <c r="D228" s="66" t="str">
        <f>'PLANILHA ORÇAMENTÁRIA'!E268</f>
        <v>UN</v>
      </c>
      <c r="E228" s="64">
        <f>'PLANILHA ORÇAMENTÁRIA'!F268</f>
        <v>293</v>
      </c>
      <c r="F228" s="63" t="e">
        <f>#REF!</f>
        <v>#REF!</v>
      </c>
      <c r="G228" s="63">
        <f>'PLANILHA ORÇAMENTÁRIA'!H268</f>
        <v>0</v>
      </c>
      <c r="H228" s="65" t="e">
        <f>#REF!</f>
        <v>#REF!</v>
      </c>
      <c r="I228" s="63">
        <f>'PLANILHA ORÇAMENTÁRIA'!I268</f>
        <v>0</v>
      </c>
      <c r="J228" s="43" t="e">
        <f t="shared" si="6"/>
        <v>#REF!</v>
      </c>
      <c r="K228" s="44" t="e">
        <f t="shared" si="7"/>
        <v>#REF!</v>
      </c>
    </row>
    <row r="229" spans="1:11" ht="15">
      <c r="A229" s="66" t="e">
        <f>#REF!</f>
        <v>#REF!</v>
      </c>
      <c r="B229" s="66" t="e">
        <f>#REF!</f>
        <v>#REF!</v>
      </c>
      <c r="C229" s="68" t="e">
        <f>#REF!</f>
        <v>#REF!</v>
      </c>
      <c r="D229" s="66" t="e">
        <f>#REF!</f>
        <v>#REF!</v>
      </c>
      <c r="E229" s="64" t="e">
        <f>#REF!</f>
        <v>#REF!</v>
      </c>
      <c r="F229" s="63" t="e">
        <f>#REF!</f>
        <v>#REF!</v>
      </c>
      <c r="G229" s="63" t="e">
        <f>#REF!</f>
        <v>#REF!</v>
      </c>
      <c r="H229" s="65" t="e">
        <f>#REF!</f>
        <v>#REF!</v>
      </c>
      <c r="I229" s="63" t="e">
        <f>#REF!</f>
        <v>#REF!</v>
      </c>
      <c r="J229" s="43" t="e">
        <f t="shared" si="6"/>
        <v>#REF!</v>
      </c>
      <c r="K229" s="44" t="e">
        <f t="shared" si="7"/>
        <v>#REF!</v>
      </c>
    </row>
    <row r="230" spans="1:11" ht="15">
      <c r="A230" s="66" t="e">
        <f>#REF!</f>
        <v>#REF!</v>
      </c>
      <c r="B230" s="66" t="e">
        <f>#REF!</f>
        <v>#REF!</v>
      </c>
      <c r="C230" s="68" t="e">
        <f>#REF!</f>
        <v>#REF!</v>
      </c>
      <c r="D230" s="66" t="e">
        <f>#REF!</f>
        <v>#REF!</v>
      </c>
      <c r="E230" s="64" t="e">
        <f>#REF!</f>
        <v>#REF!</v>
      </c>
      <c r="F230" s="63" t="e">
        <f>#REF!</f>
        <v>#REF!</v>
      </c>
      <c r="G230" s="63" t="e">
        <f>#REF!</f>
        <v>#REF!</v>
      </c>
      <c r="H230" s="65" t="e">
        <f>#REF!</f>
        <v>#REF!</v>
      </c>
      <c r="I230" s="63" t="e">
        <f>#REF!</f>
        <v>#REF!</v>
      </c>
      <c r="J230" s="43" t="e">
        <f t="shared" si="6"/>
        <v>#REF!</v>
      </c>
      <c r="K230" s="44" t="e">
        <f t="shared" si="7"/>
        <v>#REF!</v>
      </c>
    </row>
    <row r="231" spans="1:11" ht="15">
      <c r="A231" s="66" t="e">
        <f>#REF!</f>
        <v>#REF!</v>
      </c>
      <c r="B231" s="66" t="e">
        <f>#REF!</f>
        <v>#REF!</v>
      </c>
      <c r="C231" s="68" t="e">
        <f>#REF!</f>
        <v>#REF!</v>
      </c>
      <c r="D231" s="66" t="e">
        <f>#REF!</f>
        <v>#REF!</v>
      </c>
      <c r="E231" s="64" t="e">
        <f>#REF!</f>
        <v>#REF!</v>
      </c>
      <c r="F231" s="63" t="e">
        <f>#REF!</f>
        <v>#REF!</v>
      </c>
      <c r="G231" s="63" t="e">
        <f>#REF!</f>
        <v>#REF!</v>
      </c>
      <c r="H231" s="65" t="e">
        <f>#REF!</f>
        <v>#REF!</v>
      </c>
      <c r="I231" s="63" t="e">
        <f>#REF!</f>
        <v>#REF!</v>
      </c>
      <c r="J231" s="43" t="e">
        <f t="shared" si="6"/>
        <v>#REF!</v>
      </c>
      <c r="K231" s="44" t="e">
        <f t="shared" si="7"/>
        <v>#REF!</v>
      </c>
    </row>
    <row r="232" spans="1:11" ht="41.4">
      <c r="A232" s="66" t="str">
        <f>'PLANILHA ORÇAMENTÁRIA'!B157</f>
        <v>11.5</v>
      </c>
      <c r="B232" s="66" t="e">
        <f>#REF!</f>
        <v>#REF!</v>
      </c>
      <c r="C232" s="68" t="str">
        <f>'PLANILHA ORÇAMENTÁRIA'!D157</f>
        <v>CORTE,MONTAGEM E COLOCACAO DE TELAS DE ACO CA-60,CRUZADAS ESOLDADAS ENTRE SI,EM PECAS DE CONCRETO</v>
      </c>
      <c r="D232" s="66" t="str">
        <f>'PLANILHA ORÇAMENTÁRIA'!E157</f>
        <v>KG</v>
      </c>
      <c r="E232" s="64">
        <f>'PLANILHA ORÇAMENTÁRIA'!F157</f>
        <v>4649.52</v>
      </c>
      <c r="F232" s="63" t="e">
        <f>#REF!</f>
        <v>#REF!</v>
      </c>
      <c r="G232" s="63">
        <f>'PLANILHA ORÇAMENTÁRIA'!H157</f>
        <v>0</v>
      </c>
      <c r="H232" s="65" t="e">
        <f>#REF!</f>
        <v>#REF!</v>
      </c>
      <c r="I232" s="63">
        <f>'PLANILHA ORÇAMENTÁRIA'!I157</f>
        <v>0</v>
      </c>
      <c r="J232" s="43" t="e">
        <f t="shared" si="6"/>
        <v>#REF!</v>
      </c>
      <c r="K232" s="44" t="e">
        <f t="shared" si="7"/>
        <v>#REF!</v>
      </c>
    </row>
    <row r="233" spans="1:11" ht="69">
      <c r="A233" s="66" t="str">
        <f>'PLANILHA ORÇAMENTÁRIA'!B239</f>
        <v>15.12</v>
      </c>
      <c r="B233" s="66" t="e">
        <f>#REF!</f>
        <v>#REF!</v>
      </c>
      <c r="C233" s="68" t="str">
        <f>'PLANILHA ORÇAMENTÁRIA'!D239</f>
        <v>Entrada de servico (PC), padrao LIGHT, para medicao trifasica entre 82,5 e 98,8Kva, quadro para instalacao de medidor tipo M-3, com disjuntor 3x250A, caixa para transformadores de corrente tipo TR-5 e caixa terminal T-5, com base fusivel de 600A, fusiveis de 500A, obras civis, fornecimento e montagem.</v>
      </c>
      <c r="D233" s="66" t="str">
        <f>'PLANILHA ORÇAMENTÁRIA'!E239</f>
        <v xml:space="preserve">UN </v>
      </c>
      <c r="E233" s="64">
        <f>'PLANILHA ORÇAMENTÁRIA'!F239</f>
        <v>3</v>
      </c>
      <c r="F233" s="63" t="e">
        <f>#REF!</f>
        <v>#REF!</v>
      </c>
      <c r="G233" s="63">
        <f>'PLANILHA ORÇAMENTÁRIA'!H239</f>
        <v>0</v>
      </c>
      <c r="H233" s="65" t="e">
        <f>#REF!</f>
        <v>#REF!</v>
      </c>
      <c r="I233" s="63">
        <f>'PLANILHA ORÇAMENTÁRIA'!I239</f>
        <v>0</v>
      </c>
      <c r="J233" s="43" t="e">
        <f t="shared" si="6"/>
        <v>#REF!</v>
      </c>
      <c r="K233" s="44" t="e">
        <f t="shared" si="7"/>
        <v>#REF!</v>
      </c>
    </row>
    <row r="234" spans="1:11" ht="55.2">
      <c r="A234" s="66" t="str">
        <f>'PLANILHA ORÇAMENTÁRIA'!B130</f>
        <v>8.7</v>
      </c>
      <c r="B234" s="66" t="e">
        <f>#REF!</f>
        <v>#REF!</v>
      </c>
      <c r="C234" s="68" t="str">
        <f>'PLANILHA ORÇAMENTÁRIA'!D130</f>
        <v>REVESTIMENTO DE PISO COM CERAMICA TATIL ALERTA,(LADRILHO HIDRAULICO) PARA PESSOAS COM NECESSIDADES  ESPECIFICAS,ASSENTESSOBRE SUPERFICIE EM OSSO,CONFORME ITEM 13.330.0010</v>
      </c>
      <c r="D234" s="66" t="str">
        <f>'PLANILHA ORÇAMENTÁRIA'!E130</f>
        <v>M2</v>
      </c>
      <c r="E234" s="64">
        <f>'PLANILHA ORÇAMENTÁRIA'!F130</f>
        <v>6</v>
      </c>
      <c r="F234" s="63" t="e">
        <f>#REF!</f>
        <v>#REF!</v>
      </c>
      <c r="G234" s="63">
        <f>'PLANILHA ORÇAMENTÁRIA'!H130</f>
        <v>0</v>
      </c>
      <c r="H234" s="65" t="e">
        <f>#REF!</f>
        <v>#REF!</v>
      </c>
      <c r="I234" s="63">
        <f>'PLANILHA ORÇAMENTÁRIA'!I130</f>
        <v>0</v>
      </c>
      <c r="J234" s="43" t="e">
        <f t="shared" si="6"/>
        <v>#REF!</v>
      </c>
      <c r="K234" s="44" t="e">
        <f t="shared" si="7"/>
        <v>#REF!</v>
      </c>
    </row>
    <row r="235" spans="1:11" ht="55.2">
      <c r="A235" s="66" t="str">
        <f>'PLANILHA ORÇAMENTÁRIA'!B397</f>
        <v>18.40</v>
      </c>
      <c r="B235" s="66" t="e">
        <f>#REF!</f>
        <v>#REF!</v>
      </c>
      <c r="C235" s="68" t="str">
        <f>'PLANILHA ORÇAMENTÁRIA'!D397</f>
        <v>EXTINTOR DE INCENDIO PORTATIL,COM CARGA DE DIOXIDO DE CARBONO (CO2),CLASSE BC,DE 4KG,INCLUSIVE SUPORTE DE PAREDE,CONFORME ABNT NBR 12693.FORNECIMENTO E COLOCACAO</v>
      </c>
      <c r="D235" s="66" t="str">
        <f>'PLANILHA ORÇAMENTÁRIA'!E397</f>
        <v>UN</v>
      </c>
      <c r="E235" s="64">
        <f>'PLANILHA ORÇAMENTÁRIA'!F397</f>
        <v>23</v>
      </c>
      <c r="F235" s="63" t="e">
        <f>#REF!</f>
        <v>#REF!</v>
      </c>
      <c r="G235" s="63">
        <f>'PLANILHA ORÇAMENTÁRIA'!H397</f>
        <v>0</v>
      </c>
      <c r="H235" s="65" t="e">
        <f>#REF!</f>
        <v>#REF!</v>
      </c>
      <c r="I235" s="63">
        <f>'PLANILHA ORÇAMENTÁRIA'!I397</f>
        <v>0</v>
      </c>
      <c r="J235" s="43" t="e">
        <f t="shared" si="6"/>
        <v>#REF!</v>
      </c>
      <c r="K235" s="44" t="e">
        <f t="shared" si="7"/>
        <v>#REF!</v>
      </c>
    </row>
    <row r="236" spans="1:11" ht="69">
      <c r="A236" s="66" t="str">
        <f>'PLANILHA ORÇAMENTÁRIA'!B360</f>
        <v>18.3</v>
      </c>
      <c r="B236" s="66" t="e">
        <f>#REF!</f>
        <v>#REF!</v>
      </c>
      <c r="C236" s="68" t="str">
        <f>'PLANILHA ORÇAMENTÁRIA'!D360</f>
        <v>MICTORIO DE LOUCA BRANCA COM SIFAO INTEGRADO E MEDIDAS EM TORNO DE (33X28X53)CM,INCLUSIVE ACESSORIOS DE FIXACAO.FERRAGENS EM METAL CROMADO:REGISTRO DE PRESSAO 1416 DE 1/2" E TUBODE LIGACAO DE 1/2".FORNECIMENTO</v>
      </c>
      <c r="D236" s="66" t="str">
        <f>'PLANILHA ORÇAMENTÁRIA'!E360</f>
        <v>UN</v>
      </c>
      <c r="E236" s="64">
        <f>'PLANILHA ORÇAMENTÁRIA'!F360</f>
        <v>4</v>
      </c>
      <c r="F236" s="63" t="e">
        <f>#REF!</f>
        <v>#REF!</v>
      </c>
      <c r="G236" s="63">
        <f>'PLANILHA ORÇAMENTÁRIA'!H360</f>
        <v>0</v>
      </c>
      <c r="H236" s="65" t="e">
        <f>#REF!</f>
        <v>#REF!</v>
      </c>
      <c r="I236" s="63">
        <f>'PLANILHA ORÇAMENTÁRIA'!I360</f>
        <v>0</v>
      </c>
      <c r="J236" s="43" t="e">
        <f t="shared" si="6"/>
        <v>#REF!</v>
      </c>
      <c r="K236" s="44" t="e">
        <f t="shared" si="7"/>
        <v>#REF!</v>
      </c>
    </row>
    <row r="237" spans="1:11" ht="41.4">
      <c r="A237" s="66" t="str">
        <f>'PLANILHA ORÇAMENTÁRIA'!B392</f>
        <v>18.35</v>
      </c>
      <c r="B237" s="66" t="e">
        <f>#REF!</f>
        <v>#REF!</v>
      </c>
      <c r="C237" s="68" t="str">
        <f>'PLANILHA ORÇAMENTÁRIA'!D392</f>
        <v>POSTE DE ACO,RETO,CONICO CONTINUO,ALTURA DE 4,50M,SEM SAPATAESPECIFICACAO EM-CME-04 DA RIOLUZ.FORNECIMENTO</v>
      </c>
      <c r="D237" s="66" t="str">
        <f>'PLANILHA ORÇAMENTÁRIA'!E392</f>
        <v>UN</v>
      </c>
      <c r="E237" s="64">
        <f>'PLANILHA ORÇAMENTÁRIA'!F392</f>
        <v>36</v>
      </c>
      <c r="F237" s="63" t="e">
        <f>#REF!</f>
        <v>#REF!</v>
      </c>
      <c r="G237" s="63">
        <f>'PLANILHA ORÇAMENTÁRIA'!H392</f>
        <v>0</v>
      </c>
      <c r="H237" s="65" t="e">
        <f>#REF!</f>
        <v>#REF!</v>
      </c>
      <c r="I237" s="63">
        <f>'PLANILHA ORÇAMENTÁRIA'!I392</f>
        <v>0</v>
      </c>
      <c r="J237" s="43" t="e">
        <f t="shared" si="6"/>
        <v>#REF!</v>
      </c>
      <c r="K237" s="44" t="e">
        <f t="shared" si="7"/>
        <v>#REF!</v>
      </c>
    </row>
    <row r="238" spans="1:11" ht="55.2">
      <c r="A238" s="66" t="str">
        <f>'PLANILHA ORÇAMENTÁRIA'!B46</f>
        <v>2.7</v>
      </c>
      <c r="B238" s="66" t="e">
        <f>#REF!</f>
        <v>#REF!</v>
      </c>
      <c r="C238" s="68" t="str">
        <f>'PLANILHA ORÇAMENTÁRIA'!D46</f>
        <v>INSTALACAO E LIGACAO PROVISORIA PARA ABASTECIMENTO DE AGUA EESGOTAMENTO SANITARIO EM CANTEIRO DE OBRAS,INCLUSIVE ESCAVACAO,EXCLUSIVE REPOSICAO DA PAVIMENTACAO DO LOGRADOURO PUBLICO</v>
      </c>
      <c r="D238" s="66" t="str">
        <f>'PLANILHA ORÇAMENTÁRIA'!E46</f>
        <v>UN</v>
      </c>
      <c r="E238" s="64">
        <f>'PLANILHA ORÇAMENTÁRIA'!F46</f>
        <v>1</v>
      </c>
      <c r="F238" s="63" t="e">
        <f>#REF!</f>
        <v>#REF!</v>
      </c>
      <c r="G238" s="63">
        <f>'PLANILHA ORÇAMENTÁRIA'!H46</f>
        <v>0</v>
      </c>
      <c r="H238" s="65" t="e">
        <f>#REF!</f>
        <v>#REF!</v>
      </c>
      <c r="I238" s="63">
        <f>'PLANILHA ORÇAMENTÁRIA'!I46</f>
        <v>0</v>
      </c>
      <c r="J238" s="43" t="e">
        <f t="shared" si="6"/>
        <v>#REF!</v>
      </c>
      <c r="K238" s="44" t="e">
        <f t="shared" si="7"/>
        <v>#REF!</v>
      </c>
    </row>
    <row r="239" spans="1:11" ht="15">
      <c r="A239" s="66" t="e">
        <f>#REF!</f>
        <v>#REF!</v>
      </c>
      <c r="B239" s="66" t="e">
        <f>#REF!</f>
        <v>#REF!</v>
      </c>
      <c r="C239" s="68" t="e">
        <f>#REF!</f>
        <v>#REF!</v>
      </c>
      <c r="D239" s="66" t="e">
        <f>#REF!</f>
        <v>#REF!</v>
      </c>
      <c r="E239" s="64" t="e">
        <f>#REF!</f>
        <v>#REF!</v>
      </c>
      <c r="F239" s="63" t="e">
        <f>#REF!</f>
        <v>#REF!</v>
      </c>
      <c r="G239" s="63" t="e">
        <f>#REF!</f>
        <v>#REF!</v>
      </c>
      <c r="H239" s="65" t="e">
        <f>#REF!</f>
        <v>#REF!</v>
      </c>
      <c r="I239" s="63" t="e">
        <f>#REF!</f>
        <v>#REF!</v>
      </c>
      <c r="J239" s="43" t="e">
        <f t="shared" si="6"/>
        <v>#REF!</v>
      </c>
      <c r="K239" s="44" t="e">
        <f t="shared" si="7"/>
        <v>#REF!</v>
      </c>
    </row>
    <row r="240" spans="1:11" ht="15">
      <c r="A240" s="66" t="e">
        <f>#REF!</f>
        <v>#REF!</v>
      </c>
      <c r="B240" s="66" t="e">
        <f>#REF!</f>
        <v>#REF!</v>
      </c>
      <c r="C240" s="68" t="e">
        <f>#REF!</f>
        <v>#REF!</v>
      </c>
      <c r="D240" s="66" t="e">
        <f>#REF!</f>
        <v>#REF!</v>
      </c>
      <c r="E240" s="64" t="e">
        <f>#REF!</f>
        <v>#REF!</v>
      </c>
      <c r="F240" s="63" t="e">
        <f>#REF!</f>
        <v>#REF!</v>
      </c>
      <c r="G240" s="63" t="e">
        <f>#REF!</f>
        <v>#REF!</v>
      </c>
      <c r="H240" s="65" t="e">
        <f>#REF!</f>
        <v>#REF!</v>
      </c>
      <c r="I240" s="63" t="e">
        <f>#REF!</f>
        <v>#REF!</v>
      </c>
      <c r="J240" s="43" t="e">
        <f t="shared" si="6"/>
        <v>#REF!</v>
      </c>
      <c r="K240" s="44" t="e">
        <f t="shared" si="7"/>
        <v>#REF!</v>
      </c>
    </row>
    <row r="241" spans="1:11" ht="27.6">
      <c r="A241" s="66" t="str">
        <f>'PLANILHA ORÇAMENTÁRIA'!B388</f>
        <v>18.31</v>
      </c>
      <c r="B241" s="66" t="e">
        <f>#REF!</f>
        <v>#REF!</v>
      </c>
      <c r="C241" s="68" t="str">
        <f>'PLANILHA ORÇAMENTÁRIA'!D388</f>
        <v>VALVULA DE FECHAMENTO AUTOMATICO,PARA MICTORIO,ACABAMENTO CROMADO.FORNECIMENTO</v>
      </c>
      <c r="D241" s="66" t="str">
        <f>'PLANILHA ORÇAMENTÁRIA'!E388</f>
        <v>UN</v>
      </c>
      <c r="E241" s="64">
        <f>'PLANILHA ORÇAMENTÁRIA'!F388</f>
        <v>4</v>
      </c>
      <c r="F241" s="63" t="e">
        <f>#REF!</f>
        <v>#REF!</v>
      </c>
      <c r="G241" s="63">
        <f>'PLANILHA ORÇAMENTÁRIA'!H388</f>
        <v>0</v>
      </c>
      <c r="H241" s="65" t="e">
        <f>#REF!</f>
        <v>#REF!</v>
      </c>
      <c r="I241" s="63">
        <f>'PLANILHA ORÇAMENTÁRIA'!I388</f>
        <v>0</v>
      </c>
      <c r="J241" s="43" t="e">
        <f t="shared" si="6"/>
        <v>#REF!</v>
      </c>
      <c r="K241" s="44" t="e">
        <f t="shared" si="7"/>
        <v>#REF!</v>
      </c>
    </row>
    <row r="242" spans="1:11" ht="41.4">
      <c r="A242" s="66" t="str">
        <f>'PLANILHA ORÇAMENTÁRIA'!B297</f>
        <v>15.70</v>
      </c>
      <c r="B242" s="66" t="e">
        <f>#REF!</f>
        <v>#REF!</v>
      </c>
      <c r="C242" s="68" t="str">
        <f>'PLANILHA ORÇAMENTÁRIA'!D297</f>
        <v>TUBO DE PVC RIGIDO DE 40MM,SOLDAVEL,INCLUSIVE CONEXOES E EMENDAS,EXCLUSIVE ABERTURA E FECHAMENTO DE RASGO.FORNECIMENTO EASSENTAMENTO</v>
      </c>
      <c r="D242" s="66" t="str">
        <f>'PLANILHA ORÇAMENTÁRIA'!E297</f>
        <v>M</v>
      </c>
      <c r="E242" s="64">
        <f>'PLANILHA ORÇAMENTÁRIA'!F297</f>
        <v>58</v>
      </c>
      <c r="F242" s="63" t="e">
        <f>#REF!</f>
        <v>#REF!</v>
      </c>
      <c r="G242" s="63">
        <f>'PLANILHA ORÇAMENTÁRIA'!H297</f>
        <v>0</v>
      </c>
      <c r="H242" s="65" t="e">
        <f>#REF!</f>
        <v>#REF!</v>
      </c>
      <c r="I242" s="63">
        <f>'PLANILHA ORÇAMENTÁRIA'!I297</f>
        <v>0</v>
      </c>
      <c r="J242" s="43" t="e">
        <f t="shared" si="6"/>
        <v>#REF!</v>
      </c>
      <c r="K242" s="44" t="e">
        <f t="shared" si="7"/>
        <v>#REF!</v>
      </c>
    </row>
    <row r="243" spans="1:11" ht="41.4">
      <c r="A243" s="66" t="str">
        <f>'PLANILHA ORÇAMENTÁRIA'!B263</f>
        <v>15.36</v>
      </c>
      <c r="B243" s="66" t="e">
        <f>#REF!</f>
        <v>#REF!</v>
      </c>
      <c r="C243" s="68" t="str">
        <f>'PLANILHA ORÇAMENTÁRIA'!D263</f>
        <v>CAIXA DE LIGACAO DE ALUMINIO SILICIO,TIPO CONDULETES,NO FORMATO T,DIAMETRO DE 3/4".FORNECIMENTO E COLOCACAO</v>
      </c>
      <c r="D243" s="66" t="str">
        <f>'PLANILHA ORÇAMENTÁRIA'!E263</f>
        <v>UN</v>
      </c>
      <c r="E243" s="64">
        <f>'PLANILHA ORÇAMENTÁRIA'!F263</f>
        <v>48</v>
      </c>
      <c r="F243" s="63" t="e">
        <f>#REF!</f>
        <v>#REF!</v>
      </c>
      <c r="G243" s="63">
        <f>'PLANILHA ORÇAMENTÁRIA'!H263</f>
        <v>0</v>
      </c>
      <c r="H243" s="65" t="e">
        <f>#REF!</f>
        <v>#REF!</v>
      </c>
      <c r="I243" s="63">
        <f>'PLANILHA ORÇAMENTÁRIA'!I263</f>
        <v>0</v>
      </c>
      <c r="J243" s="43" t="e">
        <f t="shared" si="6"/>
        <v>#REF!</v>
      </c>
      <c r="K243" s="44" t="e">
        <f t="shared" si="7"/>
        <v>#REF!</v>
      </c>
    </row>
    <row r="244" spans="1:11" ht="41.4">
      <c r="A244" s="66" t="str">
        <f>'PLANILHA ORÇAMENTÁRIA'!B325</f>
        <v>15.98</v>
      </c>
      <c r="B244" s="66" t="e">
        <f>#REF!</f>
        <v>#REF!</v>
      </c>
      <c r="C244" s="68" t="str">
        <f>'PLANILHA ORÇAMENTÁRIA'!D325</f>
        <v>CABO SOLIDO DE COBRE ELETROLITICO NU,TEMPERA MOLE,CLASSE 2,SECAO CIRCULAR DE 10MM2.FORNECIMENTO E COLOCACAO</v>
      </c>
      <c r="D244" s="66" t="str">
        <f>'PLANILHA ORÇAMENTÁRIA'!E325</f>
        <v>M</v>
      </c>
      <c r="E244" s="64">
        <f>'PLANILHA ORÇAMENTÁRIA'!F325</f>
        <v>313</v>
      </c>
      <c r="F244" s="63" t="e">
        <f>#REF!</f>
        <v>#REF!</v>
      </c>
      <c r="G244" s="63">
        <f>'PLANILHA ORÇAMENTÁRIA'!H325</f>
        <v>0</v>
      </c>
      <c r="H244" s="65" t="e">
        <f>#REF!</f>
        <v>#REF!</v>
      </c>
      <c r="I244" s="63">
        <f>'PLANILHA ORÇAMENTÁRIA'!I325</f>
        <v>0</v>
      </c>
      <c r="J244" s="43" t="e">
        <f t="shared" si="6"/>
        <v>#REF!</v>
      </c>
      <c r="K244" s="44" t="e">
        <f t="shared" si="7"/>
        <v>#REF!</v>
      </c>
    </row>
    <row r="245" spans="1:11" ht="69">
      <c r="A245" s="66" t="str">
        <f>'PLANILHA ORÇAMENTÁRIA'!B115</f>
        <v>6.17</v>
      </c>
      <c r="B245" s="66" t="e">
        <f>#REF!</f>
        <v>#REF!</v>
      </c>
      <c r="C245" s="68" t="str">
        <f>'PLANILHA ORÇAMENTÁRIA'!D115</f>
        <v>MONTAGEM,SEM FORNECIMENTO,DE CONJUNTO MOTO-BOMBA COM POTENCIA ATE 5CV,COMPREENDENDO TODOS OS SERVICOS DE MANUSEIO,ALINHAMENTO,FIXACAO E LIGACOES,INCLUSIVE FORNECIMENTO DE CHUMBADORES E CONECTORES ELETRICOS</v>
      </c>
      <c r="D245" s="66" t="str">
        <f>'PLANILHA ORÇAMENTÁRIA'!E115</f>
        <v>UN</v>
      </c>
      <c r="E245" s="64">
        <f>'PLANILHA ORÇAMENTÁRIA'!F115</f>
        <v>3</v>
      </c>
      <c r="F245" s="63" t="e">
        <f>#REF!</f>
        <v>#REF!</v>
      </c>
      <c r="G245" s="63">
        <f>'PLANILHA ORÇAMENTÁRIA'!H115</f>
        <v>0</v>
      </c>
      <c r="H245" s="65" t="e">
        <f>#REF!</f>
        <v>#REF!</v>
      </c>
      <c r="I245" s="63">
        <f>'PLANILHA ORÇAMENTÁRIA'!I115</f>
        <v>0</v>
      </c>
      <c r="J245" s="43" t="e">
        <f t="shared" si="6"/>
        <v>#REF!</v>
      </c>
      <c r="K245" s="44" t="e">
        <f t="shared" si="7"/>
        <v>#REF!</v>
      </c>
    </row>
    <row r="246" spans="1:11" ht="27.6">
      <c r="A246" s="66" t="str">
        <f>'PLANILHA ORÇAMENTÁRIA'!B212</f>
        <v>14.19</v>
      </c>
      <c r="B246" s="66" t="e">
        <f>#REF!</f>
        <v>#REF!</v>
      </c>
      <c r="C246" s="68" t="str">
        <f>'PLANILHA ORÇAMENTÁRIA'!D212</f>
        <v>FECHADURA DE CENTRO PARA PORTA DE VIDRO TEMPERADO DE 10MM.FORNECIMENTO</v>
      </c>
      <c r="D246" s="66" t="str">
        <f>'PLANILHA ORÇAMENTÁRIA'!E212</f>
        <v>UN</v>
      </c>
      <c r="E246" s="64">
        <f>'PLANILHA ORÇAMENTÁRIA'!F212</f>
        <v>7</v>
      </c>
      <c r="F246" s="63" t="e">
        <f>#REF!</f>
        <v>#REF!</v>
      </c>
      <c r="G246" s="63">
        <f>'PLANILHA ORÇAMENTÁRIA'!H212</f>
        <v>0</v>
      </c>
      <c r="H246" s="65" t="e">
        <f>#REF!</f>
        <v>#REF!</v>
      </c>
      <c r="I246" s="63">
        <f>'PLANILHA ORÇAMENTÁRIA'!I212</f>
        <v>0</v>
      </c>
      <c r="J246" s="43" t="e">
        <f t="shared" si="6"/>
        <v>#REF!</v>
      </c>
      <c r="K246" s="44" t="e">
        <f t="shared" si="7"/>
        <v>#REF!</v>
      </c>
    </row>
    <row r="247" spans="1:11" ht="27.6">
      <c r="A247" s="66" t="str">
        <f>'PLANILHA ORÇAMENTÁRIA'!B248</f>
        <v>15.21</v>
      </c>
      <c r="B247" s="66" t="e">
        <f>#REF!</f>
        <v>#REF!</v>
      </c>
      <c r="C247" s="68" t="str">
        <f>'PLANILHA ORÇAMENTÁRIA'!D248</f>
        <v>DISJUNTOR TERMOMAGNETICO,BIPOLAR,DE 10 A 32A,3KA,MODELO DIN,TIPO C.FORNECIMENTO E COLOCACAO</v>
      </c>
      <c r="D247" s="66" t="str">
        <f>'PLANILHA ORÇAMENTÁRIA'!E248</f>
        <v>UN</v>
      </c>
      <c r="E247" s="64">
        <f>'PLANILHA ORÇAMENTÁRIA'!F248</f>
        <v>104</v>
      </c>
      <c r="F247" s="63" t="e">
        <f>#REF!</f>
        <v>#REF!</v>
      </c>
      <c r="G247" s="63">
        <f>'PLANILHA ORÇAMENTÁRIA'!H248</f>
        <v>0</v>
      </c>
      <c r="H247" s="65" t="e">
        <f>#REF!</f>
        <v>#REF!</v>
      </c>
      <c r="I247" s="63">
        <f>'PLANILHA ORÇAMENTÁRIA'!I248</f>
        <v>0</v>
      </c>
      <c r="J247" s="43" t="e">
        <f t="shared" si="6"/>
        <v>#REF!</v>
      </c>
      <c r="K247" s="44" t="e">
        <f t="shared" si="7"/>
        <v>#REF!</v>
      </c>
    </row>
    <row r="248" spans="1:11" ht="15">
      <c r="A248" s="66" t="e">
        <f>#REF!</f>
        <v>#REF!</v>
      </c>
      <c r="B248" s="66" t="e">
        <f>#REF!</f>
        <v>#REF!</v>
      </c>
      <c r="C248" s="68" t="e">
        <f>#REF!</f>
        <v>#REF!</v>
      </c>
      <c r="D248" s="66" t="e">
        <f>#REF!</f>
        <v>#REF!</v>
      </c>
      <c r="E248" s="64" t="e">
        <f>#REF!</f>
        <v>#REF!</v>
      </c>
      <c r="F248" s="63" t="e">
        <f>#REF!</f>
        <v>#REF!</v>
      </c>
      <c r="G248" s="63" t="e">
        <f>#REF!</f>
        <v>#REF!</v>
      </c>
      <c r="H248" s="65" t="e">
        <f>#REF!</f>
        <v>#REF!</v>
      </c>
      <c r="I248" s="63" t="e">
        <f>#REF!</f>
        <v>#REF!</v>
      </c>
      <c r="J248" s="43" t="e">
        <f t="shared" si="6"/>
        <v>#REF!</v>
      </c>
      <c r="K248" s="44" t="e">
        <f t="shared" si="7"/>
        <v>#REF!</v>
      </c>
    </row>
    <row r="249" spans="1:11" ht="55.2">
      <c r="A249" s="66" t="str">
        <f>'PLANILHA ORÇAMENTÁRIA'!B196</f>
        <v>14.3</v>
      </c>
      <c r="B249" s="66" t="e">
        <f>#REF!</f>
        <v>#REF!</v>
      </c>
      <c r="C249" s="68" t="str">
        <f>'PLANILHA ORÇAMENTÁRIA'!D196</f>
        <v>PORTA DE MADEIRA DE LEI EM COMPENSADO, DE 90X180X3,5CM,FOLHEADA NAS 2 FACES E MARCO DE 7X3CM,EXCLUSIVE FERRAGENS.FORNECIMENTO E COLOCACAO</v>
      </c>
      <c r="D249" s="66" t="str">
        <f>'PLANILHA ORÇAMENTÁRIA'!E196</f>
        <v xml:space="preserve">UN </v>
      </c>
      <c r="E249" s="64">
        <f>'PLANILHA ORÇAMENTÁRIA'!F196</f>
        <v>8</v>
      </c>
      <c r="F249" s="63" t="e">
        <f>#REF!</f>
        <v>#REF!</v>
      </c>
      <c r="G249" s="63">
        <f>'PLANILHA ORÇAMENTÁRIA'!H196</f>
        <v>0</v>
      </c>
      <c r="H249" s="65" t="e">
        <f>#REF!</f>
        <v>#REF!</v>
      </c>
      <c r="I249" s="63">
        <f>'PLANILHA ORÇAMENTÁRIA'!I196</f>
        <v>0</v>
      </c>
      <c r="J249" s="43" t="e">
        <f t="shared" si="6"/>
        <v>#REF!</v>
      </c>
      <c r="K249" s="44" t="e">
        <f t="shared" si="7"/>
        <v>#REF!</v>
      </c>
    </row>
    <row r="250" spans="1:11" ht="69">
      <c r="A250" s="66" t="str">
        <f>'PLANILHA ORÇAMENTÁRIA'!B32</f>
        <v>1.20</v>
      </c>
      <c r="B250" s="66" t="e">
        <f>#REF!</f>
        <v>#REF!</v>
      </c>
      <c r="C250" s="68" t="str">
        <f>'PLANILHA ORÇAMENTÁRIA'!D32</f>
        <v>PROJETO EXECUTIVO DE INSTALACAO DE TELEMATICA,CONSIDERANDO OPROJETO BASICO EXISTENTE,PARA PREDIOS ESCOLARES E/OU ADMINISTRATIVOS ATE 500M2,APRESENTADO EM AUTOCAD,INCLUSIVE AS LEGALIZACOES PERTINENTES</v>
      </c>
      <c r="D250" s="66" t="str">
        <f>'PLANILHA ORÇAMENTÁRIA'!E32</f>
        <v>M2</v>
      </c>
      <c r="E250" s="64">
        <f>'PLANILHA ORÇAMENTÁRIA'!F32</f>
        <v>500</v>
      </c>
      <c r="F250" s="63" t="e">
        <f>#REF!</f>
        <v>#REF!</v>
      </c>
      <c r="G250" s="63">
        <f>'PLANILHA ORÇAMENTÁRIA'!H32</f>
        <v>0</v>
      </c>
      <c r="H250" s="65" t="e">
        <f>#REF!</f>
        <v>#REF!</v>
      </c>
      <c r="I250" s="63">
        <f>'PLANILHA ORÇAMENTÁRIA'!I32</f>
        <v>0</v>
      </c>
      <c r="J250" s="43" t="e">
        <f t="shared" si="6"/>
        <v>#REF!</v>
      </c>
      <c r="K250" s="44" t="e">
        <f t="shared" si="7"/>
        <v>#REF!</v>
      </c>
    </row>
    <row r="251" spans="1:11" ht="15">
      <c r="A251" s="66" t="e">
        <f>#REF!</f>
        <v>#REF!</v>
      </c>
      <c r="B251" s="66" t="e">
        <f>#REF!</f>
        <v>#REF!</v>
      </c>
      <c r="C251" s="68" t="e">
        <f>#REF!</f>
        <v>#REF!</v>
      </c>
      <c r="D251" s="66" t="e">
        <f>#REF!</f>
        <v>#REF!</v>
      </c>
      <c r="E251" s="64" t="e">
        <f>#REF!</f>
        <v>#REF!</v>
      </c>
      <c r="F251" s="63" t="e">
        <f>#REF!</f>
        <v>#REF!</v>
      </c>
      <c r="G251" s="63" t="e">
        <f>#REF!</f>
        <v>#REF!</v>
      </c>
      <c r="H251" s="65" t="e">
        <f>#REF!</f>
        <v>#REF!</v>
      </c>
      <c r="I251" s="63" t="e">
        <f>#REF!</f>
        <v>#REF!</v>
      </c>
      <c r="J251" s="43" t="e">
        <f t="shared" si="6"/>
        <v>#REF!</v>
      </c>
      <c r="K251" s="44" t="e">
        <f t="shared" si="7"/>
        <v>#REF!</v>
      </c>
    </row>
    <row r="252" spans="1:11" ht="55.2">
      <c r="A252" s="66" t="str">
        <f>'PLANILHA ORÇAMENTÁRIA'!B274</f>
        <v>15.47</v>
      </c>
      <c r="B252" s="66" t="e">
        <f>#REF!</f>
        <v>#REF!</v>
      </c>
      <c r="C252" s="68" t="str">
        <f>'PLANILHA ORÇAMENTÁRIA'!D274</f>
        <v>ELETRODUTO DE FERRO GALVANIZADO,TIPO PESADO,DIAMETRO DE 1.1/4",INCLUSIVE CONEXOES E EMENDAS,EXCLUSIVE ABERTURA E FECHAMETO DE RASGO.FORNECIMENTO E ASSENTAMENTO</v>
      </c>
      <c r="D252" s="66" t="str">
        <f>'PLANILHA ORÇAMENTÁRIA'!E274</f>
        <v>M</v>
      </c>
      <c r="E252" s="64">
        <f>'PLANILHA ORÇAMENTÁRIA'!F274</f>
        <v>27</v>
      </c>
      <c r="F252" s="63" t="e">
        <f>#REF!</f>
        <v>#REF!</v>
      </c>
      <c r="G252" s="63">
        <f>'PLANILHA ORÇAMENTÁRIA'!H274</f>
        <v>0</v>
      </c>
      <c r="H252" s="65" t="e">
        <f>#REF!</f>
        <v>#REF!</v>
      </c>
      <c r="I252" s="63">
        <f>'PLANILHA ORÇAMENTÁRIA'!I274</f>
        <v>0</v>
      </c>
      <c r="J252" s="43" t="e">
        <f t="shared" si="6"/>
        <v>#REF!</v>
      </c>
      <c r="K252" s="44" t="e">
        <f t="shared" si="7"/>
        <v>#REF!</v>
      </c>
    </row>
    <row r="253" spans="1:11" ht="96.6">
      <c r="A253" s="66" t="str">
        <f>'PLANILHA ORÇAMENTÁRIA'!B335</f>
        <v>16.1</v>
      </c>
      <c r="B253" s="66" t="e">
        <f>#REF!</f>
        <v>#REF!</v>
      </c>
      <c r="C253" s="68" t="str">
        <f>'PLANILHA ORÇAMENTÁRIA'!D335</f>
        <v>MADEIRAMENTO PARA COBERTURA EM QUATRO OU MAIS AGUAS EM TELHAS CERAMICAS,CONSTITUIDO DE CUMEEIRA,TERCAS,RINCOES E ESPIGOES DE 3"X4.1/2",CAIBROS DE 3"X1.1/2",RIPAS DE 1,5X4CM,TUDO EMMADEIRA SERRADA,SEM TESOURA OU PONTALETE,MEDIDO PELA AREA REAL DO MADEIRAMENTO.FORNECIMENTO E COLOCACAO</v>
      </c>
      <c r="D253" s="66" t="str">
        <f>'PLANILHA ORÇAMENTÁRIA'!E335</f>
        <v>M2</v>
      </c>
      <c r="E253" s="64">
        <f>'PLANILHA ORÇAMENTÁRIA'!F335</f>
        <v>2283</v>
      </c>
      <c r="F253" s="63" t="e">
        <f>#REF!</f>
        <v>#REF!</v>
      </c>
      <c r="G253" s="63">
        <f>'PLANILHA ORÇAMENTÁRIA'!H335</f>
        <v>0</v>
      </c>
      <c r="H253" s="65" t="e">
        <f>#REF!</f>
        <v>#REF!</v>
      </c>
      <c r="I253" s="63">
        <f>'PLANILHA ORÇAMENTÁRIA'!I335</f>
        <v>0</v>
      </c>
      <c r="J253" s="43" t="e">
        <f t="shared" si="6"/>
        <v>#REF!</v>
      </c>
      <c r="K253" s="44" t="e">
        <f t="shared" si="7"/>
        <v>#REF!</v>
      </c>
    </row>
    <row r="254" spans="1:11" ht="69">
      <c r="A254" s="66" t="str">
        <f>'PLANILHA ORÇAMENTÁRIA'!B104</f>
        <v>6.6</v>
      </c>
      <c r="B254" s="66" t="e">
        <f>#REF!</f>
        <v>#REF!</v>
      </c>
      <c r="C254" s="68" t="str">
        <f>'PLANILHA ORÇAMENTÁRIA'!D104</f>
        <v>ASSENTAMENTO DE TUBULACAO DE PVC,COM JUNTA ELASTICA,PARA COLETOR DE ESGOTOS,COM DIAMETRO NOMINAL DE 100MM,ATERRO E SOCAATE A ALTURA DA GERATRIZ SUPERIOR DO TUBO,CONSIDERANDO O MATERIAL DA PROPRIA ESCAVACAO,EXCLUSIVE TUBO E JUNTA</v>
      </c>
      <c r="D254" s="66" t="str">
        <f>'PLANILHA ORÇAMENTÁRIA'!E104</f>
        <v>M</v>
      </c>
      <c r="E254" s="64">
        <f>'PLANILHA ORÇAMENTÁRIA'!F104</f>
        <v>224</v>
      </c>
      <c r="F254" s="63" t="e">
        <f>#REF!</f>
        <v>#REF!</v>
      </c>
      <c r="G254" s="63">
        <f>'PLANILHA ORÇAMENTÁRIA'!H104</f>
        <v>0</v>
      </c>
      <c r="H254" s="65" t="e">
        <f>#REF!</f>
        <v>#REF!</v>
      </c>
      <c r="I254" s="63">
        <f>'PLANILHA ORÇAMENTÁRIA'!I104</f>
        <v>0</v>
      </c>
      <c r="J254" s="43" t="e">
        <f t="shared" si="6"/>
        <v>#REF!</v>
      </c>
      <c r="K254" s="44" t="e">
        <f t="shared" si="7"/>
        <v>#REF!</v>
      </c>
    </row>
    <row r="255" spans="1:11" ht="15">
      <c r="A255" s="66" t="e">
        <f>#REF!</f>
        <v>#REF!</v>
      </c>
      <c r="B255" s="66" t="e">
        <f>#REF!</f>
        <v>#REF!</v>
      </c>
      <c r="C255" s="68" t="e">
        <f>#REF!</f>
        <v>#REF!</v>
      </c>
      <c r="D255" s="66" t="e">
        <f>#REF!</f>
        <v>#REF!</v>
      </c>
      <c r="E255" s="64" t="e">
        <f>#REF!</f>
        <v>#REF!</v>
      </c>
      <c r="F255" s="63" t="e">
        <f>#REF!</f>
        <v>#REF!</v>
      </c>
      <c r="G255" s="63" t="e">
        <f>#REF!</f>
        <v>#REF!</v>
      </c>
      <c r="H255" s="65" t="e">
        <f>#REF!</f>
        <v>#REF!</v>
      </c>
      <c r="I255" s="63" t="e">
        <f>#REF!</f>
        <v>#REF!</v>
      </c>
      <c r="J255" s="43" t="e">
        <f t="shared" si="6"/>
        <v>#REF!</v>
      </c>
      <c r="K255" s="44" t="e">
        <f t="shared" si="7"/>
        <v>#REF!</v>
      </c>
    </row>
    <row r="256" spans="1:11" ht="15">
      <c r="A256" s="66" t="e">
        <f>#REF!</f>
        <v>#REF!</v>
      </c>
      <c r="B256" s="66" t="e">
        <f>#REF!</f>
        <v>#REF!</v>
      </c>
      <c r="C256" s="68" t="e">
        <f>#REF!</f>
        <v>#REF!</v>
      </c>
      <c r="D256" s="66" t="e">
        <f>#REF!</f>
        <v>#REF!</v>
      </c>
      <c r="E256" s="64" t="e">
        <f>#REF!</f>
        <v>#REF!</v>
      </c>
      <c r="F256" s="63" t="e">
        <f>#REF!</f>
        <v>#REF!</v>
      </c>
      <c r="G256" s="63" t="e">
        <f>#REF!</f>
        <v>#REF!</v>
      </c>
      <c r="H256" s="65" t="e">
        <f>#REF!</f>
        <v>#REF!</v>
      </c>
      <c r="I256" s="63" t="e">
        <f>#REF!</f>
        <v>#REF!</v>
      </c>
      <c r="J256" s="43" t="e">
        <f t="shared" si="6"/>
        <v>#REF!</v>
      </c>
      <c r="K256" s="44" t="e">
        <f t="shared" si="7"/>
        <v>#REF!</v>
      </c>
    </row>
    <row r="257" spans="1:11" ht="41.4">
      <c r="A257" s="66" t="str">
        <f>'PLANILHA ORÇAMENTÁRIA'!B300</f>
        <v>15.73</v>
      </c>
      <c r="B257" s="66" t="e">
        <f>#REF!</f>
        <v>#REF!</v>
      </c>
      <c r="C257" s="68" t="str">
        <f>'PLANILHA ORÇAMENTÁRIA'!D300</f>
        <v>TUBO DE PVC RIGIDO DE 100MM,SOLDAVEL,INCLUSIVE CONEXOES E EMENDAS,EXCLUSIVE ABERTURA E FECHAMENTO DE RASGO.FORNECIMENTOE ASSENTAMENTO</v>
      </c>
      <c r="D257" s="66" t="str">
        <f>'PLANILHA ORÇAMENTÁRIA'!E300</f>
        <v>M</v>
      </c>
      <c r="E257" s="64">
        <f>'PLANILHA ORÇAMENTÁRIA'!F300</f>
        <v>18</v>
      </c>
      <c r="F257" s="63" t="e">
        <f>#REF!</f>
        <v>#REF!</v>
      </c>
      <c r="G257" s="63">
        <f>'PLANILHA ORÇAMENTÁRIA'!H300</f>
        <v>0</v>
      </c>
      <c r="H257" s="65" t="e">
        <f>#REF!</f>
        <v>#REF!</v>
      </c>
      <c r="I257" s="63">
        <f>'PLANILHA ORÇAMENTÁRIA'!I300</f>
        <v>0</v>
      </c>
      <c r="J257" s="43" t="e">
        <f t="shared" si="6"/>
        <v>#REF!</v>
      </c>
      <c r="K257" s="44" t="e">
        <f t="shared" si="7"/>
        <v>#REF!</v>
      </c>
    </row>
    <row r="258" spans="1:11" ht="55.2">
      <c r="A258" s="66" t="str">
        <f>'PLANILHA ORÇAMENTÁRIA'!B384</f>
        <v>18.27</v>
      </c>
      <c r="B258" s="66" t="e">
        <f>#REF!</f>
        <v>#REF!</v>
      </c>
      <c r="C258" s="68" t="str">
        <f>'PLANILHA ORÇAMENTÁRIA'!D384</f>
        <v>FILTRO PARA USO DOMESTICO COM CARCACA ATOXICA EM POLIPROPILENO COM 2 ELEMENTOS FILTRANTES DE CELULOSE E CARVAO ATIVADO,PARA VAZAO ATE 720L/H,CONEXAO DE 1" SEM REGISTRO.FORNECIMENTO</v>
      </c>
      <c r="D258" s="66" t="str">
        <f>'PLANILHA ORÇAMENTÁRIA'!E384</f>
        <v>UN</v>
      </c>
      <c r="E258" s="64">
        <f>'PLANILHA ORÇAMENTÁRIA'!F384</f>
        <v>3</v>
      </c>
      <c r="F258" s="63" t="e">
        <f>#REF!</f>
        <v>#REF!</v>
      </c>
      <c r="G258" s="63">
        <f>'PLANILHA ORÇAMENTÁRIA'!H384</f>
        <v>0</v>
      </c>
      <c r="H258" s="65" t="e">
        <f>#REF!</f>
        <v>#REF!</v>
      </c>
      <c r="I258" s="63">
        <f>'PLANILHA ORÇAMENTÁRIA'!I384</f>
        <v>0</v>
      </c>
      <c r="J258" s="43" t="e">
        <f t="shared" si="6"/>
        <v>#REF!</v>
      </c>
      <c r="K258" s="44" t="e">
        <f t="shared" si="7"/>
        <v>#REF!</v>
      </c>
    </row>
    <row r="259" spans="1:11" ht="15">
      <c r="A259" s="66" t="e">
        <f>#REF!</f>
        <v>#REF!</v>
      </c>
      <c r="B259" s="66" t="e">
        <f>#REF!</f>
        <v>#REF!</v>
      </c>
      <c r="C259" s="68" t="e">
        <f>#REF!</f>
        <v>#REF!</v>
      </c>
      <c r="D259" s="66" t="e">
        <f>#REF!</f>
        <v>#REF!</v>
      </c>
      <c r="E259" s="64" t="e">
        <f>#REF!</f>
        <v>#REF!</v>
      </c>
      <c r="F259" s="63" t="e">
        <f>#REF!</f>
        <v>#REF!</v>
      </c>
      <c r="G259" s="63" t="e">
        <f>#REF!</f>
        <v>#REF!</v>
      </c>
      <c r="H259" s="65" t="e">
        <f>#REF!</f>
        <v>#REF!</v>
      </c>
      <c r="I259" s="63" t="e">
        <f>#REF!</f>
        <v>#REF!</v>
      </c>
      <c r="J259" s="43" t="e">
        <f t="shared" si="6"/>
        <v>#REF!</v>
      </c>
      <c r="K259" s="44" t="e">
        <f t="shared" si="7"/>
        <v>#REF!</v>
      </c>
    </row>
    <row r="260" spans="1:11" ht="69">
      <c r="A260" s="66" t="str">
        <f>'PLANILHA ORÇAMENTÁRIA'!B234</f>
        <v>15.7</v>
      </c>
      <c r="B260" s="66" t="e">
        <f>#REF!</f>
        <v>#REF!</v>
      </c>
      <c r="C260" s="68" t="str">
        <f>'PLANILHA ORÇAMENTÁRIA'!D234</f>
        <v>TUBULACAO EM COBRE PARA INTERLIGACAO DE SPLIT SYSTEM AO CONDENSADOR/EVAPORADOR,INCLUSIVE ISOLAMENTO TERMICO,ALIMENTACAOELETRICA,CONEXOES E FIXACAO,PARA APARELHOS DE 60000 BTU'S.FORNECIMENTO E INSTALACAO</v>
      </c>
      <c r="D260" s="66" t="str">
        <f>'PLANILHA ORÇAMENTÁRIA'!E234</f>
        <v>M</v>
      </c>
      <c r="E260" s="64">
        <f>'PLANILHA ORÇAMENTÁRIA'!F234</f>
        <v>36</v>
      </c>
      <c r="F260" s="63" t="e">
        <f>#REF!</f>
        <v>#REF!</v>
      </c>
      <c r="G260" s="63">
        <f>'PLANILHA ORÇAMENTÁRIA'!H234</f>
        <v>0</v>
      </c>
      <c r="H260" s="65" t="e">
        <f>#REF!</f>
        <v>#REF!</v>
      </c>
      <c r="I260" s="63">
        <f>'PLANILHA ORÇAMENTÁRIA'!I234</f>
        <v>0</v>
      </c>
      <c r="J260" s="43" t="e">
        <f t="shared" si="6"/>
        <v>#REF!</v>
      </c>
      <c r="K260" s="44" t="e">
        <f t="shared" si="7"/>
        <v>#REF!</v>
      </c>
    </row>
    <row r="261" spans="1:11" ht="55.2">
      <c r="A261" s="66" t="str">
        <f>'PLANILHA ORÇAMENTÁRIA'!B403</f>
        <v>18.46</v>
      </c>
      <c r="B261" s="66" t="e">
        <f>#REF!</f>
        <v>#REF!</v>
      </c>
      <c r="C261" s="68" t="str">
        <f>'PLANILHA ORÇAMENTÁRIA'!D403</f>
        <v>CONDICIONADOR DE AR TIPO SPLIT 12000 BTU'S COMPREENDENDO 1 CONDENSADOR E 1 EVAPORADOR(VIDE INSTALACAO,ASSENTAMENTO E INTERLIGACOES FAMILIA 15.005).FORNECIMENTO</v>
      </c>
      <c r="D261" s="66" t="str">
        <f>'PLANILHA ORÇAMENTÁRIA'!E403</f>
        <v>UN</v>
      </c>
      <c r="E261" s="64">
        <f>'PLANILHA ORÇAMENTÁRIA'!F403</f>
        <v>26</v>
      </c>
      <c r="F261" s="63" t="e">
        <f>#REF!</f>
        <v>#REF!</v>
      </c>
      <c r="G261" s="63">
        <f>'PLANILHA ORÇAMENTÁRIA'!H403</f>
        <v>0</v>
      </c>
      <c r="H261" s="65" t="e">
        <f>#REF!</f>
        <v>#REF!</v>
      </c>
      <c r="I261" s="63">
        <f>'PLANILHA ORÇAMENTÁRIA'!I403</f>
        <v>0</v>
      </c>
      <c r="J261" s="43" t="e">
        <f t="shared" si="6"/>
        <v>#REF!</v>
      </c>
      <c r="K261" s="44" t="e">
        <f t="shared" si="7"/>
        <v>#REF!</v>
      </c>
    </row>
    <row r="262" spans="1:11" ht="41.4">
      <c r="A262" s="66" t="str">
        <f>'PLANILHA ORÇAMENTÁRIA'!B373</f>
        <v>18.16</v>
      </c>
      <c r="B262" s="66" t="e">
        <f>#REF!</f>
        <v>#REF!</v>
      </c>
      <c r="C262" s="68" t="str">
        <f>'PLANILHA ORÇAMENTÁRIA'!D373</f>
        <v>TORNEIRA PARA PIA OU TANQUE,1158 OU SIMILAR DE 1/2"X18CM APROXIMADAMENTE,EM METAL CROMADO.FORNECIMENTO</v>
      </c>
      <c r="D262" s="66" t="str">
        <f>'PLANILHA ORÇAMENTÁRIA'!E373</f>
        <v>UN</v>
      </c>
      <c r="E262" s="64">
        <f>'PLANILHA ORÇAMENTÁRIA'!F373</f>
        <v>3</v>
      </c>
      <c r="F262" s="63" t="e">
        <f>#REF!</f>
        <v>#REF!</v>
      </c>
      <c r="G262" s="63">
        <f>'PLANILHA ORÇAMENTÁRIA'!H373</f>
        <v>0</v>
      </c>
      <c r="H262" s="65" t="e">
        <f>#REF!</f>
        <v>#REF!</v>
      </c>
      <c r="I262" s="63">
        <f>'PLANILHA ORÇAMENTÁRIA'!I373</f>
        <v>0</v>
      </c>
      <c r="J262" s="43" t="e">
        <f t="shared" si="6"/>
        <v>#REF!</v>
      </c>
      <c r="K262" s="44" t="e">
        <f t="shared" si="7"/>
        <v>#REF!</v>
      </c>
    </row>
    <row r="263" spans="1:11" ht="27.6">
      <c r="A263" s="66" t="str">
        <f>'PLANILHA ORÇAMENTÁRIA'!B220</f>
        <v>14.27</v>
      </c>
      <c r="B263" s="66" t="e">
        <f>#REF!</f>
        <v>#REF!</v>
      </c>
      <c r="C263" s="68" t="str">
        <f>'PLANILHA ORÇAMENTÁRIA'!D220</f>
        <v>DOBRADICA 3"X2.1/2",DE LATAO CROMADO,COM PINO,BOLAS E ANEISDE LATAO.FORNECIMENTO</v>
      </c>
      <c r="D263" s="66" t="str">
        <f>'PLANILHA ORÇAMENTÁRIA'!E220</f>
        <v>UN</v>
      </c>
      <c r="E263" s="64">
        <f>'PLANILHA ORÇAMENTÁRIA'!F220</f>
        <v>216</v>
      </c>
      <c r="F263" s="63" t="e">
        <f>#REF!</f>
        <v>#REF!</v>
      </c>
      <c r="G263" s="63">
        <f>'PLANILHA ORÇAMENTÁRIA'!H220</f>
        <v>0</v>
      </c>
      <c r="H263" s="65" t="e">
        <f>#REF!</f>
        <v>#REF!</v>
      </c>
      <c r="I263" s="63">
        <f>'PLANILHA ORÇAMENTÁRIA'!I220</f>
        <v>0</v>
      </c>
      <c r="J263" s="43" t="e">
        <f t="shared" si="6"/>
        <v>#REF!</v>
      </c>
      <c r="K263" s="44" t="e">
        <f t="shared" si="7"/>
        <v>#REF!</v>
      </c>
    </row>
    <row r="264" spans="1:11" ht="27.6">
      <c r="A264" s="66" t="str">
        <f>'PLANILHA ORÇAMENTÁRIA'!B280</f>
        <v>15.53</v>
      </c>
      <c r="B264" s="66" t="e">
        <f>#REF!</f>
        <v>#REF!</v>
      </c>
      <c r="C264" s="68" t="str">
        <f>'PLANILHA ORÇAMENTÁRIA'!D280</f>
        <v>REGISTRO DE PRESSAO,1416 DE 3/4",COM CANOPLA E VOLANTE EM METAL CROMADO.FORNECIMENTO</v>
      </c>
      <c r="D264" s="66" t="str">
        <f>'PLANILHA ORÇAMENTÁRIA'!E280</f>
        <v>UN</v>
      </c>
      <c r="E264" s="64">
        <f>'PLANILHA ORÇAMENTÁRIA'!F280</f>
        <v>16</v>
      </c>
      <c r="F264" s="63" t="e">
        <f>#REF!</f>
        <v>#REF!</v>
      </c>
      <c r="G264" s="63">
        <f>'PLANILHA ORÇAMENTÁRIA'!H280</f>
        <v>0</v>
      </c>
      <c r="H264" s="65" t="e">
        <f>#REF!</f>
        <v>#REF!</v>
      </c>
      <c r="I264" s="63">
        <f>'PLANILHA ORÇAMENTÁRIA'!I280</f>
        <v>0</v>
      </c>
      <c r="J264" s="43" t="e">
        <f t="shared" si="6"/>
        <v>#REF!</v>
      </c>
      <c r="K264" s="44" t="e">
        <f t="shared" si="7"/>
        <v>#REF!</v>
      </c>
    </row>
    <row r="265" spans="1:11" ht="15">
      <c r="A265" s="66" t="e">
        <f>#REF!</f>
        <v>#REF!</v>
      </c>
      <c r="B265" s="66" t="e">
        <f>#REF!</f>
        <v>#REF!</v>
      </c>
      <c r="C265" s="68" t="e">
        <f>#REF!</f>
        <v>#REF!</v>
      </c>
      <c r="D265" s="66" t="e">
        <f>#REF!</f>
        <v>#REF!</v>
      </c>
      <c r="E265" s="64" t="e">
        <f>#REF!</f>
        <v>#REF!</v>
      </c>
      <c r="F265" s="63" t="e">
        <f>#REF!</f>
        <v>#REF!</v>
      </c>
      <c r="G265" s="63" t="e">
        <f>#REF!</f>
        <v>#REF!</v>
      </c>
      <c r="H265" s="65" t="e">
        <f>#REF!</f>
        <v>#REF!</v>
      </c>
      <c r="I265" s="63" t="e">
        <f>#REF!</f>
        <v>#REF!</v>
      </c>
      <c r="J265" s="43" t="e">
        <f t="shared" si="6"/>
        <v>#REF!</v>
      </c>
      <c r="K265" s="44" t="e">
        <f t="shared" si="7"/>
        <v>#REF!</v>
      </c>
    </row>
    <row r="266" spans="1:11" ht="15">
      <c r="A266" s="66" t="e">
        <f>#REF!</f>
        <v>#REF!</v>
      </c>
      <c r="B266" s="66" t="e">
        <f>#REF!</f>
        <v>#REF!</v>
      </c>
      <c r="C266" s="68" t="e">
        <f>#REF!</f>
        <v>#REF!</v>
      </c>
      <c r="D266" s="66" t="e">
        <f>#REF!</f>
        <v>#REF!</v>
      </c>
      <c r="E266" s="64" t="e">
        <f>#REF!</f>
        <v>#REF!</v>
      </c>
      <c r="F266" s="63" t="e">
        <f>#REF!</f>
        <v>#REF!</v>
      </c>
      <c r="G266" s="63" t="e">
        <f>#REF!</f>
        <v>#REF!</v>
      </c>
      <c r="H266" s="65" t="e">
        <f>#REF!</f>
        <v>#REF!</v>
      </c>
      <c r="I266" s="63" t="e">
        <f>#REF!</f>
        <v>#REF!</v>
      </c>
      <c r="J266" s="43" t="e">
        <f t="shared" si="6"/>
        <v>#REF!</v>
      </c>
      <c r="K266" s="44" t="e">
        <f t="shared" si="7"/>
        <v>#REF!</v>
      </c>
    </row>
    <row r="267" spans="1:11" ht="15">
      <c r="A267" s="66" t="e">
        <f>#REF!</f>
        <v>#REF!</v>
      </c>
      <c r="B267" s="66" t="e">
        <f>#REF!</f>
        <v>#REF!</v>
      </c>
      <c r="C267" s="68" t="e">
        <f>#REF!</f>
        <v>#REF!</v>
      </c>
      <c r="D267" s="66" t="e">
        <f>#REF!</f>
        <v>#REF!</v>
      </c>
      <c r="E267" s="64" t="e">
        <f>#REF!</f>
        <v>#REF!</v>
      </c>
      <c r="F267" s="63" t="e">
        <f>#REF!</f>
        <v>#REF!</v>
      </c>
      <c r="G267" s="63" t="e">
        <f>#REF!</f>
        <v>#REF!</v>
      </c>
      <c r="H267" s="65" t="e">
        <f>#REF!</f>
        <v>#REF!</v>
      </c>
      <c r="I267" s="63" t="e">
        <f>#REF!</f>
        <v>#REF!</v>
      </c>
      <c r="J267" s="43" t="e">
        <f t="shared" si="6"/>
        <v>#REF!</v>
      </c>
      <c r="K267" s="44" t="e">
        <f t="shared" si="7"/>
        <v>#REF!</v>
      </c>
    </row>
    <row r="268" spans="1:11" ht="27.6">
      <c r="A268" s="66" t="str">
        <f>'PLANILHA ORÇAMENTÁRIA'!B366</f>
        <v>18.9</v>
      </c>
      <c r="B268" s="66" t="e">
        <f>#REF!</f>
        <v>#REF!</v>
      </c>
      <c r="C268" s="68" t="str">
        <f>'PLANILHA ORÇAMENTÁRIA'!D366</f>
        <v>PORTA PAPEL HIGIENICO EM PLASTICO ABS.FORNECIMENTRO E COLOCACAO</v>
      </c>
      <c r="D268" s="66" t="str">
        <f>'PLANILHA ORÇAMENTÁRIA'!E366</f>
        <v>UN</v>
      </c>
      <c r="E268" s="64">
        <f>'PLANILHA ORÇAMENTÁRIA'!F366</f>
        <v>33</v>
      </c>
      <c r="F268" s="63" t="e">
        <f>#REF!</f>
        <v>#REF!</v>
      </c>
      <c r="G268" s="63">
        <f>'PLANILHA ORÇAMENTÁRIA'!H366</f>
        <v>0</v>
      </c>
      <c r="H268" s="65" t="e">
        <f>#REF!</f>
        <v>#REF!</v>
      </c>
      <c r="I268" s="63">
        <f>'PLANILHA ORÇAMENTÁRIA'!I366</f>
        <v>0</v>
      </c>
      <c r="J268" s="43" t="e">
        <f t="shared" si="6"/>
        <v>#REF!</v>
      </c>
      <c r="K268" s="44" t="e">
        <f t="shared" si="7"/>
        <v>#REF!</v>
      </c>
    </row>
    <row r="269" spans="1:11" ht="27.6">
      <c r="A269" s="66" t="str">
        <f>'PLANILHA ORÇAMENTÁRIA'!B89</f>
        <v>5.17</v>
      </c>
      <c r="B269" s="66" t="e">
        <f>#REF!</f>
        <v>#REF!</v>
      </c>
      <c r="C269" s="68" t="str">
        <f>'PLANILHA ORÇAMENTÁRIA'!D89</f>
        <v>LIMPEZA DE VIDROS,FEITA NOS DOIS LADOS,CONTADO UM LADO</v>
      </c>
      <c r="D269" s="66" t="str">
        <f>'PLANILHA ORÇAMENTÁRIA'!E89</f>
        <v>M2</v>
      </c>
      <c r="E269" s="64">
        <f>'PLANILHA ORÇAMENTÁRIA'!F89</f>
        <v>120.4</v>
      </c>
      <c r="F269" s="63" t="e">
        <f>#REF!</f>
        <v>#REF!</v>
      </c>
      <c r="G269" s="63">
        <f>'PLANILHA ORÇAMENTÁRIA'!H89</f>
        <v>0</v>
      </c>
      <c r="H269" s="65" t="e">
        <f>#REF!</f>
        <v>#REF!</v>
      </c>
      <c r="I269" s="63">
        <f>'PLANILHA ORÇAMENTÁRIA'!I89</f>
        <v>0</v>
      </c>
      <c r="J269" s="43" t="e">
        <f t="shared" si="6"/>
        <v>#REF!</v>
      </c>
      <c r="K269" s="44" t="e">
        <f t="shared" si="7"/>
        <v>#REF!</v>
      </c>
    </row>
    <row r="270" spans="1:11" ht="41.4">
      <c r="A270" s="66" t="str">
        <f>'PLANILHA ORÇAMENTÁRIA'!B301</f>
        <v>15.74</v>
      </c>
      <c r="B270" s="66" t="e">
        <f>#REF!</f>
        <v>#REF!</v>
      </c>
      <c r="C270" s="68" t="str">
        <f>'PLANILHA ORÇAMENTÁRIA'!D301</f>
        <v>TUBO DE PVC RIGIDO DE 150MM,SOLDAVEL,INCLUSIVE CONEXOES E EMENDAS,EXCLUSIVE ABERTURA E FECHAMENTO DE RASGO.FORNECIMENTOE ASSENTAMENTO</v>
      </c>
      <c r="D270" s="66" t="str">
        <f>'PLANILHA ORÇAMENTÁRIA'!E301</f>
        <v>M</v>
      </c>
      <c r="E270" s="64">
        <f>'PLANILHA ORÇAMENTÁRIA'!F301</f>
        <v>10</v>
      </c>
      <c r="F270" s="63" t="e">
        <f>#REF!</f>
        <v>#REF!</v>
      </c>
      <c r="G270" s="63">
        <f>'PLANILHA ORÇAMENTÁRIA'!H301</f>
        <v>0</v>
      </c>
      <c r="H270" s="65" t="e">
        <f>#REF!</f>
        <v>#REF!</v>
      </c>
      <c r="I270" s="63">
        <f>'PLANILHA ORÇAMENTÁRIA'!I301</f>
        <v>0</v>
      </c>
      <c r="J270" s="43" t="e">
        <f t="shared" si="6"/>
        <v>#REF!</v>
      </c>
      <c r="K270" s="44" t="e">
        <f t="shared" si="7"/>
        <v>#REF!</v>
      </c>
    </row>
    <row r="271" spans="1:11" ht="27.6">
      <c r="A271" s="66" t="str">
        <f>'PLANILHA ORÇAMENTÁRIA'!B379</f>
        <v>18.22</v>
      </c>
      <c r="B271" s="66" t="e">
        <f>#REF!</f>
        <v>#REF!</v>
      </c>
      <c r="C271" s="68" t="str">
        <f>'PLANILHA ORÇAMENTÁRIA'!D379</f>
        <v>SIRENE AUDIO VISUAL,PARA SISTEMA DE ALARME CONTRA INCENDIO.FORNECIMENTO E COLOCACAO</v>
      </c>
      <c r="D271" s="66" t="str">
        <f>'PLANILHA ORÇAMENTÁRIA'!E379</f>
        <v xml:space="preserve">UN </v>
      </c>
      <c r="E271" s="64">
        <f>'PLANILHA ORÇAMENTÁRIA'!F379</f>
        <v>7</v>
      </c>
      <c r="F271" s="63" t="e">
        <f>#REF!</f>
        <v>#REF!</v>
      </c>
      <c r="G271" s="63">
        <f>'PLANILHA ORÇAMENTÁRIA'!H379</f>
        <v>0</v>
      </c>
      <c r="H271" s="65" t="e">
        <f>#REF!</f>
        <v>#REF!</v>
      </c>
      <c r="I271" s="63">
        <f>'PLANILHA ORÇAMENTÁRIA'!I379</f>
        <v>0</v>
      </c>
      <c r="J271" s="43" t="e">
        <f t="shared" si="6"/>
        <v>#REF!</v>
      </c>
      <c r="K271" s="44" t="e">
        <f t="shared" si="7"/>
        <v>#REF!</v>
      </c>
    </row>
    <row r="272" spans="1:11" ht="69">
      <c r="A272" s="66" t="str">
        <f>'PLANILHA ORÇAMENTÁRIA'!B259</f>
        <v>15.32</v>
      </c>
      <c r="B272" s="66" t="e">
        <f>#REF!</f>
        <v>#REF!</v>
      </c>
      <c r="C272" s="68" t="str">
        <f>'PLANILHA ORÇAMENTÁRIA'!D259</f>
        <v>CABO DE COBRE COM ISOLACAO SOLIDA EXTRUDADA,COM BAIXA EMISSAO DE FUMACA,UNIPOLAR,1X50MM2,ISOLAMENTO 0,6/1KV,COMPREENDENDO:PREPARO,CORTE E ENFIACAO EM ELETRODUTOS.FORNECIMENTO E COLOCACAO</v>
      </c>
      <c r="D272" s="66" t="str">
        <f>'PLANILHA ORÇAMENTÁRIA'!E259</f>
        <v>M</v>
      </c>
      <c r="E272" s="64">
        <f>'PLANILHA ORÇAMENTÁRIA'!F259</f>
        <v>84</v>
      </c>
      <c r="F272" s="63" t="e">
        <f>#REF!</f>
        <v>#REF!</v>
      </c>
      <c r="G272" s="63">
        <f>'PLANILHA ORÇAMENTÁRIA'!H259</f>
        <v>0</v>
      </c>
      <c r="H272" s="65" t="e">
        <f>#REF!</f>
        <v>#REF!</v>
      </c>
      <c r="I272" s="63">
        <f>'PLANILHA ORÇAMENTÁRIA'!I259</f>
        <v>0</v>
      </c>
      <c r="J272" s="43" t="e">
        <f t="shared" si="6"/>
        <v>#REF!</v>
      </c>
      <c r="K272" s="44" t="e">
        <f t="shared" si="7"/>
        <v>#REF!</v>
      </c>
    </row>
    <row r="273" spans="1:11" ht="27.6">
      <c r="A273" s="66" t="str">
        <f>'PLANILHA ORÇAMENTÁRIA'!B91</f>
        <v>5.19</v>
      </c>
      <c r="B273" s="66" t="e">
        <f>#REF!</f>
        <v>#REF!</v>
      </c>
      <c r="C273" s="68" t="str">
        <f>'PLANILHA ORÇAMENTÁRIA'!D91</f>
        <v>LIMPEZA DE PISOS CERAMICO,MARMORE OU GRANITO (SEM POLIMENTO)</v>
      </c>
      <c r="D273" s="66" t="str">
        <f>'PLANILHA ORÇAMENTÁRIA'!E91</f>
        <v>M2</v>
      </c>
      <c r="E273" s="64">
        <f>'PLANILHA ORÇAMENTÁRIA'!F91</f>
        <v>211.98</v>
      </c>
      <c r="F273" s="63" t="e">
        <f>#REF!</f>
        <v>#REF!</v>
      </c>
      <c r="G273" s="63">
        <f>'PLANILHA ORÇAMENTÁRIA'!H91</f>
        <v>0</v>
      </c>
      <c r="H273" s="65" t="e">
        <f>#REF!</f>
        <v>#REF!</v>
      </c>
      <c r="I273" s="63">
        <f>'PLANILHA ORÇAMENTÁRIA'!I91</f>
        <v>0</v>
      </c>
      <c r="J273" s="43" t="e">
        <f t="shared" si="6"/>
        <v>#REF!</v>
      </c>
      <c r="K273" s="44" t="e">
        <f t="shared" si="7"/>
        <v>#REF!</v>
      </c>
    </row>
    <row r="274" spans="1:11" ht="55.2">
      <c r="A274" s="66" t="str">
        <f>'PLANILHA ORÇAMENTÁRIA'!B312</f>
        <v>15.85</v>
      </c>
      <c r="B274" s="66" t="e">
        <f>#REF!</f>
        <v>#REF!</v>
      </c>
      <c r="C274" s="68" t="str">
        <f>'PLANILHA ORÇAMENTÁRIA'!D312</f>
        <v>INSTALACAO E ASSENTAMENTO DE LAVATORIO DE UMA TORNEIRA(EXCLUSIVE FORNECIMENTO DO APARELHO),COMPREENDENDO:3,00M DE TUBO DE PVC DE 25MM,2,00M DE TUBO DE PVC DE 40MM E CONEXOES</v>
      </c>
      <c r="D274" s="66" t="str">
        <f>'PLANILHA ORÇAMENTÁRIA'!E312</f>
        <v>UN</v>
      </c>
      <c r="E274" s="64">
        <f>'PLANILHA ORÇAMENTÁRIA'!F312</f>
        <v>12</v>
      </c>
      <c r="F274" s="63" t="e">
        <f>#REF!</f>
        <v>#REF!</v>
      </c>
      <c r="G274" s="63">
        <f>'PLANILHA ORÇAMENTÁRIA'!H312</f>
        <v>0</v>
      </c>
      <c r="H274" s="65" t="e">
        <f>#REF!</f>
        <v>#REF!</v>
      </c>
      <c r="I274" s="63">
        <f>'PLANILHA ORÇAMENTÁRIA'!I312</f>
        <v>0</v>
      </c>
      <c r="J274" s="43" t="e">
        <f t="shared" si="6"/>
        <v>#REF!</v>
      </c>
      <c r="K274" s="44" t="e">
        <f t="shared" si="7"/>
        <v>#REF!</v>
      </c>
    </row>
    <row r="275" spans="1:11" ht="27.6">
      <c r="A275" s="66" t="str">
        <f>'PLANILHA ORÇAMENTÁRIA'!B199</f>
        <v>14.6</v>
      </c>
      <c r="B275" s="66" t="e">
        <f>#REF!</f>
        <v>#REF!</v>
      </c>
      <c r="C275" s="68" t="str">
        <f>'PLANILHA ORÇAMENTÁRIA'!D199</f>
        <v>VIDRO PLANO TRANSPARENTE,COMUM,DE 4MM DE ESPESSURA.FORNECIMENTO E COLOCACAO</v>
      </c>
      <c r="D275" s="66" t="str">
        <f>'PLANILHA ORÇAMENTÁRIA'!E199</f>
        <v>M2</v>
      </c>
      <c r="E275" s="64">
        <f>'PLANILHA ORÇAMENTÁRIA'!F199</f>
        <v>98.4</v>
      </c>
      <c r="F275" s="63" t="e">
        <f>#REF!</f>
        <v>#REF!</v>
      </c>
      <c r="G275" s="63">
        <f>'PLANILHA ORÇAMENTÁRIA'!H199</f>
        <v>0</v>
      </c>
      <c r="H275" s="65" t="e">
        <f>#REF!</f>
        <v>#REF!</v>
      </c>
      <c r="I275" s="63">
        <f>'PLANILHA ORÇAMENTÁRIA'!I199</f>
        <v>0</v>
      </c>
      <c r="J275" s="43" t="e">
        <f aca="true" t="shared" si="8" ref="J275:J338">I275/$H$14</f>
        <v>#REF!</v>
      </c>
      <c r="K275" s="44" t="e">
        <f t="shared" si="7"/>
        <v>#REF!</v>
      </c>
    </row>
    <row r="276" spans="1:11" ht="27.6">
      <c r="A276" s="66" t="str">
        <f>'PLANILHA ORÇAMENTÁRIA'!B237</f>
        <v>15.10</v>
      </c>
      <c r="B276" s="66" t="e">
        <f>#REF!</f>
        <v>#REF!</v>
      </c>
      <c r="C276" s="68" t="str">
        <f>'PLANILHA ORÇAMENTÁRIA'!D237</f>
        <v xml:space="preserve">HASTE PARA ATERRAMENTO,DE 3/4" (19MM),COM 3,00M DE COMPRIMEN TO.FORNECIMENTO    </v>
      </c>
      <c r="D276" s="66" t="str">
        <f>'PLANILHA ORÇAMENTÁRIA'!E237</f>
        <v>UN</v>
      </c>
      <c r="E276" s="64">
        <f>'PLANILHA ORÇAMENTÁRIA'!F237</f>
        <v>10</v>
      </c>
      <c r="F276" s="63" t="e">
        <f>#REF!</f>
        <v>#REF!</v>
      </c>
      <c r="G276" s="63">
        <f>'PLANILHA ORÇAMENTÁRIA'!H237</f>
        <v>0</v>
      </c>
      <c r="H276" s="65" t="e">
        <f>#REF!</f>
        <v>#REF!</v>
      </c>
      <c r="I276" s="63">
        <f>'PLANILHA ORÇAMENTÁRIA'!I237</f>
        <v>0</v>
      </c>
      <c r="J276" s="43" t="e">
        <f t="shared" si="8"/>
        <v>#REF!</v>
      </c>
      <c r="K276" s="44" t="e">
        <f aca="true" t="shared" si="9" ref="K276:K339">K275+J276</f>
        <v>#REF!</v>
      </c>
    </row>
    <row r="277" spans="1:11" ht="55.2">
      <c r="A277" s="66" t="str">
        <f>'PLANILHA ORÇAMENTÁRIA'!B311</f>
        <v>15.84</v>
      </c>
      <c r="B277" s="66" t="e">
        <f>#REF!</f>
        <v>#REF!</v>
      </c>
      <c r="C277" s="68" t="str">
        <f>'PLANILHA ORÇAMENTÁRIA'!D311</f>
        <v>INSTALACAO E COLOCACAO DE TORNEIRA PARA JARDIM OU DE LAVAGEM(EXCLUSIVE FORNECIMENTO DA TORNEIRA),COMPREENDENDO: 2,00M DETUBO DE PVC DE 20MM E CONEXOES</v>
      </c>
      <c r="D277" s="66" t="str">
        <f>'PLANILHA ORÇAMENTÁRIA'!E311</f>
        <v>UN</v>
      </c>
      <c r="E277" s="64">
        <f>'PLANILHA ORÇAMENTÁRIA'!F311</f>
        <v>3</v>
      </c>
      <c r="F277" s="63" t="e">
        <f>#REF!</f>
        <v>#REF!</v>
      </c>
      <c r="G277" s="63">
        <f>'PLANILHA ORÇAMENTÁRIA'!H311</f>
        <v>0</v>
      </c>
      <c r="H277" s="65" t="e">
        <f>#REF!</f>
        <v>#REF!</v>
      </c>
      <c r="I277" s="63">
        <f>'PLANILHA ORÇAMENTÁRIA'!I311</f>
        <v>0</v>
      </c>
      <c r="J277" s="43" t="e">
        <f t="shared" si="8"/>
        <v>#REF!</v>
      </c>
      <c r="K277" s="44" t="e">
        <f t="shared" si="9"/>
        <v>#REF!</v>
      </c>
    </row>
    <row r="278" spans="1:11" ht="55.2">
      <c r="A278" s="66" t="str">
        <f>'PLANILHA ORÇAMENTÁRIA'!B275</f>
        <v>15.48</v>
      </c>
      <c r="B278" s="66" t="e">
        <f>#REF!</f>
        <v>#REF!</v>
      </c>
      <c r="C278" s="68" t="str">
        <f>'PLANILHA ORÇAMENTÁRIA'!D275</f>
        <v>ELETRODUTO DE FERRO GALVANIZADO,TIPO PESADO,DIAMETRO DE 2",INCLSIVE CONEXOES E EMENDAS,EXCLUSIVE ABERTURA E FECHAMENTO DE RASGO.FORNECIMENTO E ASSENTAMENTO</v>
      </c>
      <c r="D278" s="66" t="str">
        <f>'PLANILHA ORÇAMENTÁRIA'!E275</f>
        <v>M</v>
      </c>
      <c r="E278" s="64">
        <f>'PLANILHA ORÇAMENTÁRIA'!F275</f>
        <v>36</v>
      </c>
      <c r="F278" s="63" t="e">
        <f>#REF!</f>
        <v>#REF!</v>
      </c>
      <c r="G278" s="63">
        <f>'PLANILHA ORÇAMENTÁRIA'!H275</f>
        <v>0</v>
      </c>
      <c r="H278" s="65" t="e">
        <f>#REF!</f>
        <v>#REF!</v>
      </c>
      <c r="I278" s="63">
        <f>'PLANILHA ORÇAMENTÁRIA'!I275</f>
        <v>0</v>
      </c>
      <c r="J278" s="43" t="e">
        <f t="shared" si="8"/>
        <v>#REF!</v>
      </c>
      <c r="K278" s="44" t="e">
        <f t="shared" si="9"/>
        <v>#REF!</v>
      </c>
    </row>
    <row r="279" spans="1:11" ht="41.4">
      <c r="A279" s="66" t="str">
        <f>'PLANILHA ORÇAMENTÁRIA'!B261</f>
        <v>15.34</v>
      </c>
      <c r="B279" s="66" t="e">
        <f>#REF!</f>
        <v>#REF!</v>
      </c>
      <c r="C279" s="68" t="str">
        <f>'PLANILHA ORÇAMENTÁRIA'!D261</f>
        <v>CAIXA DE LIGACAO DE ALUMINIO SILICIO,TIPO CONDULETES,NO FORMATO E,DIAMETRO DE 3/4".FORNECIMENTO E COLOCACAO</v>
      </c>
      <c r="D279" s="66" t="str">
        <f>'PLANILHA ORÇAMENTÁRIA'!E261</f>
        <v>UN</v>
      </c>
      <c r="E279" s="64">
        <f>'PLANILHA ORÇAMENTÁRIA'!F261</f>
        <v>30</v>
      </c>
      <c r="F279" s="63" t="e">
        <f>#REF!</f>
        <v>#REF!</v>
      </c>
      <c r="G279" s="63">
        <f>'PLANILHA ORÇAMENTÁRIA'!H261</f>
        <v>0</v>
      </c>
      <c r="H279" s="65" t="e">
        <f>#REF!</f>
        <v>#REF!</v>
      </c>
      <c r="I279" s="63">
        <f>'PLANILHA ORÇAMENTÁRIA'!I261</f>
        <v>0</v>
      </c>
      <c r="J279" s="43" t="e">
        <f t="shared" si="8"/>
        <v>#REF!</v>
      </c>
      <c r="K279" s="44" t="e">
        <f t="shared" si="9"/>
        <v>#REF!</v>
      </c>
    </row>
    <row r="280" spans="1:11" ht="110.4">
      <c r="A280" s="66" t="str">
        <f>'PLANILHA ORÇAMENTÁRIA'!B205</f>
        <v>14.12</v>
      </c>
      <c r="B280" s="66" t="e">
        <f>#REF!</f>
        <v>#REF!</v>
      </c>
      <c r="C280" s="68" t="str">
        <f>'PLANILHA ORÇAMENTÁRIA'!D205</f>
        <v>FERRAGENS P/PORTAS MAD.COLOCADAS DIVISORIAS MARMORE, MARMORITE OU CONCR.ATE 3CM ESP.CONSTANDO FORN.S/COLOC.DE:-2 DOBRADICAS C/UMA DAS ABAS EM "U", EM LATAO, ACAB.CROMADO,PARA DIVISORIAS DE MARMORE;-FECHO DE SOBREPOR,TIPO "LIVRE-OCUPADO",RETANG.,EM ZAMAK OU LATAO,ACAB.CROMADO;-BATENTE EM "U",EM LATAO,ACAB.CROMADO,PARA DIVISORIAS DE MARMORE</v>
      </c>
      <c r="D280" s="66" t="str">
        <f>'PLANILHA ORÇAMENTÁRIA'!E205</f>
        <v>UN</v>
      </c>
      <c r="E280" s="64">
        <f>'PLANILHA ORÇAMENTÁRIA'!F205</f>
        <v>12</v>
      </c>
      <c r="F280" s="63" t="e">
        <f>#REF!</f>
        <v>#REF!</v>
      </c>
      <c r="G280" s="63">
        <f>'PLANILHA ORÇAMENTÁRIA'!H205</f>
        <v>0</v>
      </c>
      <c r="H280" s="65" t="e">
        <f>#REF!</f>
        <v>#REF!</v>
      </c>
      <c r="I280" s="63">
        <f>'PLANILHA ORÇAMENTÁRIA'!I205</f>
        <v>0</v>
      </c>
      <c r="J280" s="43" t="e">
        <f t="shared" si="8"/>
        <v>#REF!</v>
      </c>
      <c r="K280" s="44" t="e">
        <f t="shared" si="9"/>
        <v>#REF!</v>
      </c>
    </row>
    <row r="281" spans="1:11" ht="27.6">
      <c r="A281" s="66" t="str">
        <f>'PLANILHA ORÇAMENTÁRIA'!B215</f>
        <v>14.22</v>
      </c>
      <c r="B281" s="66" t="e">
        <f>#REF!</f>
        <v>#REF!</v>
      </c>
      <c r="C281" s="68" t="str">
        <f>'PLANILHA ORÇAMENTÁRIA'!D215</f>
        <v>SUPORTE TIPO "L" PARA PORTA DE VIDRO TEMPERADO DE 10MM.FORNECIMENTO</v>
      </c>
      <c r="D281" s="66" t="str">
        <f>'PLANILHA ORÇAMENTÁRIA'!E215</f>
        <v>UN</v>
      </c>
      <c r="E281" s="64">
        <f>'PLANILHA ORÇAMENTÁRIA'!F215</f>
        <v>14</v>
      </c>
      <c r="F281" s="63" t="e">
        <f>#REF!</f>
        <v>#REF!</v>
      </c>
      <c r="G281" s="63">
        <f>'PLANILHA ORÇAMENTÁRIA'!H215</f>
        <v>0</v>
      </c>
      <c r="H281" s="65" t="e">
        <f>#REF!</f>
        <v>#REF!</v>
      </c>
      <c r="I281" s="63">
        <f>'PLANILHA ORÇAMENTÁRIA'!I215</f>
        <v>0</v>
      </c>
      <c r="J281" s="43" t="e">
        <f t="shared" si="8"/>
        <v>#REF!</v>
      </c>
      <c r="K281" s="44" t="e">
        <f t="shared" si="9"/>
        <v>#REF!</v>
      </c>
    </row>
    <row r="282" spans="1:11" ht="69">
      <c r="A282" s="66" t="str">
        <f>'PLANILHA ORÇAMENTÁRIA'!B33</f>
        <v>1.21</v>
      </c>
      <c r="B282" s="66" t="e">
        <f>#REF!</f>
        <v>#REF!</v>
      </c>
      <c r="C282" s="68" t="str">
        <f>'PLANILHA ORÇAMENTÁRIA'!D33</f>
        <v>PROJETO EXECUTIVO DE INSTALACAO DE TELEMATICA,CONSIDERANDO OPROJETO BASICO EXISTENTE,PARA PREDIOS ESCOLARES E/OU ADMINISTRATIVOS ACIMA DE 500M2,APRESENTADO EM AUTOCAD,INCLUSIVE ASLEGALIZACOES PERTINENTES</v>
      </c>
      <c r="D282" s="66" t="str">
        <f>'PLANILHA ORÇAMENTÁRIA'!E33</f>
        <v>M2</v>
      </c>
      <c r="E282" s="64">
        <f>'PLANILHA ORÇAMENTÁRIA'!F33</f>
        <v>1770</v>
      </c>
      <c r="F282" s="63" t="e">
        <f>#REF!</f>
        <v>#REF!</v>
      </c>
      <c r="G282" s="63">
        <f>'PLANILHA ORÇAMENTÁRIA'!H33</f>
        <v>0</v>
      </c>
      <c r="H282" s="65" t="e">
        <f>#REF!</f>
        <v>#REF!</v>
      </c>
      <c r="I282" s="63">
        <f>'PLANILHA ORÇAMENTÁRIA'!I33</f>
        <v>0</v>
      </c>
      <c r="J282" s="43" t="e">
        <f t="shared" si="8"/>
        <v>#REF!</v>
      </c>
      <c r="K282" s="44" t="e">
        <f t="shared" si="9"/>
        <v>#REF!</v>
      </c>
    </row>
    <row r="283" spans="1:11" ht="69">
      <c r="A283" s="66" t="str">
        <f>'PLANILHA ORÇAMENTÁRIA'!B233</f>
        <v>15.6</v>
      </c>
      <c r="B283" s="66" t="e">
        <f>#REF!</f>
        <v>#REF!</v>
      </c>
      <c r="C283" s="68" t="str">
        <f>'PLANILHA ORÇAMENTÁRIA'!D233</f>
        <v>TUBULACAO EM COBRE PARA INTERLIGACAO DE SPLIT SYSTEM AO CONDENSADOR/EVAPORADOR,INCLUSIVE ISOLAMENTO TERMICO,ALIMENTACAOELETRICA,CONEXOES E FIXACAO,PARA APARELHOS ATE 48000 BTU'S.FORNECIMENTO E INSTALACAO</v>
      </c>
      <c r="D283" s="66" t="str">
        <f>'PLANILHA ORÇAMENTÁRIA'!E233</f>
        <v>M</v>
      </c>
      <c r="E283" s="64">
        <f>'PLANILHA ORÇAMENTÁRIA'!F233</f>
        <v>720</v>
      </c>
      <c r="F283" s="63" t="e">
        <f>#REF!</f>
        <v>#REF!</v>
      </c>
      <c r="G283" s="63">
        <f>'PLANILHA ORÇAMENTÁRIA'!H233</f>
        <v>0</v>
      </c>
      <c r="H283" s="65" t="e">
        <f>#REF!</f>
        <v>#REF!</v>
      </c>
      <c r="I283" s="63">
        <f>'PLANILHA ORÇAMENTÁRIA'!I233</f>
        <v>0</v>
      </c>
      <c r="J283" s="43" t="e">
        <f t="shared" si="8"/>
        <v>#REF!</v>
      </c>
      <c r="K283" s="44" t="e">
        <f t="shared" si="9"/>
        <v>#REF!</v>
      </c>
    </row>
    <row r="284" spans="1:11" ht="27.6">
      <c r="A284" s="66" t="str">
        <f>'PLANILHA ORÇAMENTÁRIA'!B365</f>
        <v>18.8</v>
      </c>
      <c r="B284" s="66" t="e">
        <f>#REF!</f>
        <v>#REF!</v>
      </c>
      <c r="C284" s="68" t="str">
        <f>'PLANILHA ORÇAMENTÁRIA'!D365</f>
        <v>PORTA-TOALHA DE PAPEL EM PLASTICO ABS.FORNECIMENTO E COLOCACAO</v>
      </c>
      <c r="D284" s="66" t="str">
        <f>'PLANILHA ORÇAMENTÁRIA'!E365</f>
        <v>UN</v>
      </c>
      <c r="E284" s="64">
        <f>'PLANILHA ORÇAMENTÁRIA'!F365</f>
        <v>34</v>
      </c>
      <c r="F284" s="63" t="e">
        <f>#REF!</f>
        <v>#REF!</v>
      </c>
      <c r="G284" s="63">
        <f>'PLANILHA ORÇAMENTÁRIA'!H365</f>
        <v>0</v>
      </c>
      <c r="H284" s="65" t="e">
        <f>#REF!</f>
        <v>#REF!</v>
      </c>
      <c r="I284" s="63">
        <f>'PLANILHA ORÇAMENTÁRIA'!I365</f>
        <v>0</v>
      </c>
      <c r="J284" s="43" t="e">
        <f t="shared" si="8"/>
        <v>#REF!</v>
      </c>
      <c r="K284" s="44" t="e">
        <f t="shared" si="9"/>
        <v>#REF!</v>
      </c>
    </row>
    <row r="285" spans="1:11" ht="41.4">
      <c r="A285" s="66" t="str">
        <f>'PLANILHA ORÇAMENTÁRIA'!B86</f>
        <v>5.14</v>
      </c>
      <c r="B285" s="66" t="e">
        <f>#REF!</f>
        <v>#REF!</v>
      </c>
      <c r="C285" s="68" t="str">
        <f>'PLANILHA ORÇAMENTÁRIA'!D86</f>
        <v>LETRA CAIXA DE ACO INOX POLIDO OU ESCOVADO,COM 40CM DE ALTURA,ESPESSURA DE 4CM,COM PINOS PARA FIXACAO.FORNECIMENTO E COLOCACAO</v>
      </c>
      <c r="D285" s="66" t="str">
        <f>'PLANILHA ORÇAMENTÁRIA'!E86</f>
        <v>UN</v>
      </c>
      <c r="E285" s="64">
        <f>'PLANILHA ORÇAMENTÁRIA'!F86</f>
        <v>36</v>
      </c>
      <c r="F285" s="63" t="e">
        <f>#REF!</f>
        <v>#REF!</v>
      </c>
      <c r="G285" s="63">
        <f>'PLANILHA ORÇAMENTÁRIA'!H86</f>
        <v>0</v>
      </c>
      <c r="H285" s="65" t="e">
        <f>#REF!</f>
        <v>#REF!</v>
      </c>
      <c r="I285" s="63">
        <f>'PLANILHA ORÇAMENTÁRIA'!I86</f>
        <v>0</v>
      </c>
      <c r="J285" s="43" t="e">
        <f t="shared" si="8"/>
        <v>#REF!</v>
      </c>
      <c r="K285" s="44" t="e">
        <f t="shared" si="9"/>
        <v>#REF!</v>
      </c>
    </row>
    <row r="286" spans="1:11" ht="15">
      <c r="A286" s="66" t="e">
        <f>#REF!</f>
        <v>#REF!</v>
      </c>
      <c r="B286" s="66" t="e">
        <f>#REF!</f>
        <v>#REF!</v>
      </c>
      <c r="C286" s="68" t="e">
        <f>#REF!</f>
        <v>#REF!</v>
      </c>
      <c r="D286" s="66" t="e">
        <f>#REF!</f>
        <v>#REF!</v>
      </c>
      <c r="E286" s="64" t="e">
        <f>#REF!</f>
        <v>#REF!</v>
      </c>
      <c r="F286" s="63" t="e">
        <f>#REF!</f>
        <v>#REF!</v>
      </c>
      <c r="G286" s="63" t="e">
        <f>#REF!</f>
        <v>#REF!</v>
      </c>
      <c r="H286" s="65" t="e">
        <f>#REF!</f>
        <v>#REF!</v>
      </c>
      <c r="I286" s="63" t="e">
        <f>#REF!</f>
        <v>#REF!</v>
      </c>
      <c r="J286" s="43" t="e">
        <f t="shared" si="8"/>
        <v>#REF!</v>
      </c>
      <c r="K286" s="44" t="e">
        <f t="shared" si="9"/>
        <v>#REF!</v>
      </c>
    </row>
    <row r="287" spans="1:11" ht="55.2">
      <c r="A287" s="66" t="str">
        <f>'PLANILHA ORÇAMENTÁRIA'!B137</f>
        <v>9.2</v>
      </c>
      <c r="B287" s="66" t="e">
        <f>#REF!</f>
        <v>#REF!</v>
      </c>
      <c r="C287" s="68" t="str">
        <f>'PLANILHA ORÇAMENTÁRIA'!D137</f>
        <v>CORTE,DESGALHAMENTO,DESTOCAMENTO E DESENRAIZAMENTO DE ARVORE,COM ALTURA ACIMA DE 5,00M E DIAMETRO EM TORNO DE 50CM, COMAUXILIO DE EQUIPAMENTO MECANICO</v>
      </c>
      <c r="D287" s="66" t="str">
        <f>'PLANILHA ORÇAMENTÁRIA'!E137</f>
        <v>UN</v>
      </c>
      <c r="E287" s="64">
        <f>'PLANILHA ORÇAMENTÁRIA'!F137</f>
        <v>39</v>
      </c>
      <c r="F287" s="63" t="e">
        <f>#REF!</f>
        <v>#REF!</v>
      </c>
      <c r="G287" s="63">
        <f>'PLANILHA ORÇAMENTÁRIA'!H137</f>
        <v>0</v>
      </c>
      <c r="H287" s="65" t="e">
        <f>#REF!</f>
        <v>#REF!</v>
      </c>
      <c r="I287" s="63">
        <f>'PLANILHA ORÇAMENTÁRIA'!I137</f>
        <v>0</v>
      </c>
      <c r="J287" s="43" t="e">
        <f t="shared" si="8"/>
        <v>#REF!</v>
      </c>
      <c r="K287" s="44" t="e">
        <f t="shared" si="9"/>
        <v>#REF!</v>
      </c>
    </row>
    <row r="288" spans="1:11" ht="69">
      <c r="A288" s="66" t="str">
        <f>'PLANILHA ORÇAMENTÁRIA'!B376</f>
        <v>18.19</v>
      </c>
      <c r="B288" s="66" t="e">
        <f>#REF!</f>
        <v>#REF!</v>
      </c>
      <c r="C288" s="68" t="str">
        <f>'PLANILHA ORÇAMENTÁRIA'!D376</f>
        <v>BARRA DE APOIO EM ACO INOXIDAVEL AISI 304,TUBO DE 1.1/4",INCLUSIVE FIXACAO COM PARAFUSOS INOXIDAVEIS E BUCHAS PLASTICAS,COM 80CM,PARA PESSOAS COM NECESSIDADES ESPECIFICAS.FORNECIMENTO E COLOCACAO</v>
      </c>
      <c r="D288" s="66" t="str">
        <f>'PLANILHA ORÇAMENTÁRIA'!E376</f>
        <v>UN</v>
      </c>
      <c r="E288" s="64">
        <f>'PLANILHA ORÇAMENTÁRIA'!F376</f>
        <v>7</v>
      </c>
      <c r="F288" s="63" t="e">
        <f>#REF!</f>
        <v>#REF!</v>
      </c>
      <c r="G288" s="63">
        <f>'PLANILHA ORÇAMENTÁRIA'!H376</f>
        <v>0</v>
      </c>
      <c r="H288" s="65" t="e">
        <f>#REF!</f>
        <v>#REF!</v>
      </c>
      <c r="I288" s="63">
        <f>'PLANILHA ORÇAMENTÁRIA'!I376</f>
        <v>0</v>
      </c>
      <c r="J288" s="43" t="e">
        <f t="shared" si="8"/>
        <v>#REF!</v>
      </c>
      <c r="K288" s="44" t="e">
        <f t="shared" si="9"/>
        <v>#REF!</v>
      </c>
    </row>
    <row r="289" spans="1:11" ht="15">
      <c r="A289" s="66" t="e">
        <f>#REF!</f>
        <v>#REF!</v>
      </c>
      <c r="B289" s="66" t="e">
        <f>#REF!</f>
        <v>#REF!</v>
      </c>
      <c r="C289" s="68" t="e">
        <f>#REF!</f>
        <v>#REF!</v>
      </c>
      <c r="D289" s="66" t="e">
        <f>#REF!</f>
        <v>#REF!</v>
      </c>
      <c r="E289" s="64" t="e">
        <f>#REF!</f>
        <v>#REF!</v>
      </c>
      <c r="F289" s="63" t="e">
        <f>#REF!</f>
        <v>#REF!</v>
      </c>
      <c r="G289" s="63" t="e">
        <f>#REF!</f>
        <v>#REF!</v>
      </c>
      <c r="H289" s="65" t="e">
        <f>#REF!</f>
        <v>#REF!</v>
      </c>
      <c r="I289" s="63" t="e">
        <f>#REF!</f>
        <v>#REF!</v>
      </c>
      <c r="J289" s="43" t="e">
        <f t="shared" si="8"/>
        <v>#REF!</v>
      </c>
      <c r="K289" s="44" t="e">
        <f t="shared" si="9"/>
        <v>#REF!</v>
      </c>
    </row>
    <row r="290" spans="1:11" ht="55.2">
      <c r="A290" s="66" t="str">
        <f>'PLANILHA ORÇAMENTÁRIA'!B47</f>
        <v>2.8</v>
      </c>
      <c r="B290" s="66" t="e">
        <f>#REF!</f>
        <v>#REF!</v>
      </c>
      <c r="C290" s="68" t="str">
        <f>'PLANILHA ORÇAMENTÁRIA'!D47</f>
        <v>INSTALACAO E LIGACAO PROVISORIA DE ALIMENTACAO DE ENERGIA ELETRICA,EM BAIXA TENSAO,PARA CANTEIRO DE OBRAS,M3-CHAVE 100A,CARGA 3KW,20CV,EXCLUSIVE O FORNECIMENTO DO MEDIDOR</v>
      </c>
      <c r="D290" s="66" t="str">
        <f>'PLANILHA ORÇAMENTÁRIA'!E47</f>
        <v>UN</v>
      </c>
      <c r="E290" s="64">
        <f>'PLANILHA ORÇAMENTÁRIA'!F47</f>
        <v>1</v>
      </c>
      <c r="F290" s="63" t="e">
        <f>#REF!</f>
        <v>#REF!</v>
      </c>
      <c r="G290" s="63">
        <f>'PLANILHA ORÇAMENTÁRIA'!H47</f>
        <v>0</v>
      </c>
      <c r="H290" s="65" t="e">
        <f>#REF!</f>
        <v>#REF!</v>
      </c>
      <c r="I290" s="63">
        <f>'PLANILHA ORÇAMENTÁRIA'!I47</f>
        <v>0</v>
      </c>
      <c r="J290" s="43" t="e">
        <f t="shared" si="8"/>
        <v>#REF!</v>
      </c>
      <c r="K290" s="44" t="e">
        <f t="shared" si="9"/>
        <v>#REF!</v>
      </c>
    </row>
    <row r="291" spans="1:11" ht="15">
      <c r="A291" s="66" t="e">
        <f>#REF!</f>
        <v>#REF!</v>
      </c>
      <c r="B291" s="66" t="e">
        <f>#REF!</f>
        <v>#REF!</v>
      </c>
      <c r="C291" s="68" t="e">
        <f>#REF!</f>
        <v>#REF!</v>
      </c>
      <c r="D291" s="66" t="e">
        <f>#REF!</f>
        <v>#REF!</v>
      </c>
      <c r="E291" s="64" t="e">
        <f>#REF!</f>
        <v>#REF!</v>
      </c>
      <c r="F291" s="63" t="e">
        <f>#REF!</f>
        <v>#REF!</v>
      </c>
      <c r="G291" s="63" t="e">
        <f>#REF!</f>
        <v>#REF!</v>
      </c>
      <c r="H291" s="65" t="e">
        <f>#REF!</f>
        <v>#REF!</v>
      </c>
      <c r="I291" s="63" t="e">
        <f>#REF!</f>
        <v>#REF!</v>
      </c>
      <c r="J291" s="43" t="e">
        <f t="shared" si="8"/>
        <v>#REF!</v>
      </c>
      <c r="K291" s="44" t="e">
        <f t="shared" si="9"/>
        <v>#REF!</v>
      </c>
    </row>
    <row r="292" spans="1:11" ht="15">
      <c r="A292" s="66" t="e">
        <f>#REF!</f>
        <v>#REF!</v>
      </c>
      <c r="B292" s="66" t="e">
        <f>#REF!</f>
        <v>#REF!</v>
      </c>
      <c r="C292" s="68" t="e">
        <f>#REF!</f>
        <v>#REF!</v>
      </c>
      <c r="D292" s="66" t="e">
        <f>#REF!</f>
        <v>#REF!</v>
      </c>
      <c r="E292" s="64" t="e">
        <f>#REF!</f>
        <v>#REF!</v>
      </c>
      <c r="F292" s="63" t="e">
        <f>#REF!</f>
        <v>#REF!</v>
      </c>
      <c r="G292" s="63" t="e">
        <f>#REF!</f>
        <v>#REF!</v>
      </c>
      <c r="H292" s="65" t="e">
        <f>#REF!</f>
        <v>#REF!</v>
      </c>
      <c r="I292" s="63" t="e">
        <f>#REF!</f>
        <v>#REF!</v>
      </c>
      <c r="J292" s="43" t="e">
        <f t="shared" si="8"/>
        <v>#REF!</v>
      </c>
      <c r="K292" s="44" t="e">
        <f t="shared" si="9"/>
        <v>#REF!</v>
      </c>
    </row>
    <row r="293" spans="1:11" ht="69">
      <c r="A293" s="66" t="str">
        <f>'PLANILHA ORÇAMENTÁRIA'!B24</f>
        <v>1.12</v>
      </c>
      <c r="B293" s="66" t="e">
        <f>#REF!</f>
        <v>#REF!</v>
      </c>
      <c r="C293" s="68" t="str">
        <f>'PLANILHA ORÇAMENTÁRIA'!D24</f>
        <v>PROJETO EXECUTIVO DE INSTALACAO DE ESGOTO SANITARIO E AGUASPLUVIAIS,CONSIDERANDO O PROJETO BASICO EXISTENTE,PARA PREDIOS ESCOLARES E/OU ADMINISTRATIVOS DE 501 ATE 3000M2,APRESENTADO EM AUTOCAD,INCLUSIVE AS LEGALIZACOES PERTINENTES</v>
      </c>
      <c r="D293" s="66" t="str">
        <f>'PLANILHA ORÇAMENTÁRIA'!E24</f>
        <v>M2</v>
      </c>
      <c r="E293" s="64">
        <f>'PLANILHA ORÇAMENTÁRIA'!F24</f>
        <v>1770</v>
      </c>
      <c r="F293" s="63" t="e">
        <f>#REF!</f>
        <v>#REF!</v>
      </c>
      <c r="G293" s="63">
        <f>'PLANILHA ORÇAMENTÁRIA'!H24</f>
        <v>0</v>
      </c>
      <c r="H293" s="65" t="e">
        <f>#REF!</f>
        <v>#REF!</v>
      </c>
      <c r="I293" s="63">
        <f>'PLANILHA ORÇAMENTÁRIA'!I24</f>
        <v>0</v>
      </c>
      <c r="J293" s="43" t="e">
        <f t="shared" si="8"/>
        <v>#REF!</v>
      </c>
      <c r="K293" s="44" t="e">
        <f t="shared" si="9"/>
        <v>#REF!</v>
      </c>
    </row>
    <row r="294" spans="1:11" ht="69">
      <c r="A294" s="66" t="str">
        <f>'PLANILHA ORÇAMENTÁRIA'!B25</f>
        <v>1.13</v>
      </c>
      <c r="B294" s="66" t="e">
        <f>#REF!</f>
        <v>#REF!</v>
      </c>
      <c r="C294" s="68" t="str">
        <f>'PLANILHA ORÇAMENTÁRIA'!D25</f>
        <v>PROJETO EXECUTIVO DE INSTALACAO ELETRICA,CONSIDERANDO O PROJETO BASICO EXISTENTE,PARA PREDIOS ESCOLARES E/OU ADMINISTRATIVOS ATE 500M2,APRESENTADO EM AUTOCAD,INCLUSIVE AS LEGALIZACOES PERTINENTES</v>
      </c>
      <c r="D294" s="66" t="str">
        <f>'PLANILHA ORÇAMENTÁRIA'!E25</f>
        <v>M2</v>
      </c>
      <c r="E294" s="64">
        <f>'PLANILHA ORÇAMENTÁRIA'!F25</f>
        <v>500</v>
      </c>
      <c r="F294" s="63" t="e">
        <f>#REF!</f>
        <v>#REF!</v>
      </c>
      <c r="G294" s="63">
        <f>'PLANILHA ORÇAMENTÁRIA'!H25</f>
        <v>0</v>
      </c>
      <c r="H294" s="65" t="e">
        <f>#REF!</f>
        <v>#REF!</v>
      </c>
      <c r="I294" s="63">
        <f>'PLANILHA ORÇAMENTÁRIA'!I25</f>
        <v>0</v>
      </c>
      <c r="J294" s="43" t="e">
        <f t="shared" si="8"/>
        <v>#REF!</v>
      </c>
      <c r="K294" s="44" t="e">
        <f t="shared" si="9"/>
        <v>#REF!</v>
      </c>
    </row>
    <row r="295" spans="1:11" ht="55.2">
      <c r="A295" s="66" t="str">
        <f>'PLANILHA ORÇAMENTÁRIA'!B326</f>
        <v>15.99</v>
      </c>
      <c r="B295" s="66" t="e">
        <f>#REF!</f>
        <v>#REF!</v>
      </c>
      <c r="C295" s="68" t="str">
        <f>'PLANILHA ORÇAMENTÁRIA'!D326</f>
        <v>CAIXA HAND-HOLE EM ALVENARIA DE TIJOLOS MACICOS DE 7X10X20CM,PADRAO RIOLUZ,COM DIMENSOES DE 0,40X0,40X0,60M,EXCLUSIVE ESCAVACAO,REATERRO E TAMPAO.FORNECIMENTO E ASSENTAMENTO</v>
      </c>
      <c r="D295" s="66" t="str">
        <f>'PLANILHA ORÇAMENTÁRIA'!E326</f>
        <v>UN</v>
      </c>
      <c r="E295" s="64">
        <f>'PLANILHA ORÇAMENTÁRIA'!F326</f>
        <v>36</v>
      </c>
      <c r="F295" s="63" t="e">
        <f>#REF!</f>
        <v>#REF!</v>
      </c>
      <c r="G295" s="63">
        <f>'PLANILHA ORÇAMENTÁRIA'!H326</f>
        <v>0</v>
      </c>
      <c r="H295" s="65" t="e">
        <f>#REF!</f>
        <v>#REF!</v>
      </c>
      <c r="I295" s="63">
        <f>'PLANILHA ORÇAMENTÁRIA'!I326</f>
        <v>0</v>
      </c>
      <c r="J295" s="43" t="e">
        <f t="shared" si="8"/>
        <v>#REF!</v>
      </c>
      <c r="K295" s="44" t="e">
        <f t="shared" si="9"/>
        <v>#REF!</v>
      </c>
    </row>
    <row r="296" spans="1:11" ht="69">
      <c r="A296" s="66" t="str">
        <f>'PLANILHA ORÇAMENTÁRIA'!B319</f>
        <v>15.92</v>
      </c>
      <c r="B296" s="66" t="e">
        <f>#REF!</f>
        <v>#REF!</v>
      </c>
      <c r="C296" s="68" t="str">
        <f>'PLANILHA ORÇAMENTÁRIA'!D319</f>
        <v>RALO SIFONADO PVC RIGIDO (150X185)X75MM,EM PAVIMENTO TERREO,COM SAIDA DE 75MM,GRELHA REDONDA E PORTA-GRELHA,COMPREENDENDO:3,00M DE TUBO DE PVC DE 75MM E SUA LIGACAO AO RAMAL DE VENTILACAO.FORNECIMENTO E INSTALACAO</v>
      </c>
      <c r="D296" s="66" t="str">
        <f>'PLANILHA ORÇAMENTÁRIA'!E319</f>
        <v>UN</v>
      </c>
      <c r="E296" s="64">
        <f>'PLANILHA ORÇAMENTÁRIA'!F319</f>
        <v>18</v>
      </c>
      <c r="F296" s="63" t="e">
        <f>#REF!</f>
        <v>#REF!</v>
      </c>
      <c r="G296" s="63">
        <f>'PLANILHA ORÇAMENTÁRIA'!H319</f>
        <v>0</v>
      </c>
      <c r="H296" s="65" t="e">
        <f>#REF!</f>
        <v>#REF!</v>
      </c>
      <c r="I296" s="63">
        <f>'PLANILHA ORÇAMENTÁRIA'!I319</f>
        <v>0</v>
      </c>
      <c r="J296" s="43" t="e">
        <f t="shared" si="8"/>
        <v>#REF!</v>
      </c>
      <c r="K296" s="44" t="e">
        <f t="shared" si="9"/>
        <v>#REF!</v>
      </c>
    </row>
    <row r="297" spans="1:11" ht="15">
      <c r="A297" s="66" t="e">
        <f>#REF!</f>
        <v>#REF!</v>
      </c>
      <c r="B297" s="66" t="e">
        <f>#REF!</f>
        <v>#REF!</v>
      </c>
      <c r="C297" s="68" t="e">
        <f>#REF!</f>
        <v>#REF!</v>
      </c>
      <c r="D297" s="66" t="e">
        <f>#REF!</f>
        <v>#REF!</v>
      </c>
      <c r="E297" s="64" t="e">
        <f>#REF!</f>
        <v>#REF!</v>
      </c>
      <c r="F297" s="63" t="e">
        <f>#REF!</f>
        <v>#REF!</v>
      </c>
      <c r="G297" s="63" t="e">
        <f>#REF!</f>
        <v>#REF!</v>
      </c>
      <c r="H297" s="65" t="e">
        <f>#REF!</f>
        <v>#REF!</v>
      </c>
      <c r="I297" s="63" t="e">
        <f>#REF!</f>
        <v>#REF!</v>
      </c>
      <c r="J297" s="43" t="e">
        <f t="shared" si="8"/>
        <v>#REF!</v>
      </c>
      <c r="K297" s="44" t="e">
        <f t="shared" si="9"/>
        <v>#REF!</v>
      </c>
    </row>
    <row r="298" spans="1:11" ht="15">
      <c r="A298" s="66" t="e">
        <f>#REF!</f>
        <v>#REF!</v>
      </c>
      <c r="B298" s="66" t="e">
        <f>#REF!</f>
        <v>#REF!</v>
      </c>
      <c r="C298" s="68" t="e">
        <f>#REF!</f>
        <v>#REF!</v>
      </c>
      <c r="D298" s="66" t="e">
        <f>#REF!</f>
        <v>#REF!</v>
      </c>
      <c r="E298" s="64" t="e">
        <f>#REF!</f>
        <v>#REF!</v>
      </c>
      <c r="F298" s="63" t="e">
        <f>#REF!</f>
        <v>#REF!</v>
      </c>
      <c r="G298" s="63" t="e">
        <f>#REF!</f>
        <v>#REF!</v>
      </c>
      <c r="H298" s="65" t="e">
        <f>#REF!</f>
        <v>#REF!</v>
      </c>
      <c r="I298" s="63" t="e">
        <f>#REF!</f>
        <v>#REF!</v>
      </c>
      <c r="J298" s="43" t="e">
        <f t="shared" si="8"/>
        <v>#REF!</v>
      </c>
      <c r="K298" s="44" t="e">
        <f t="shared" si="9"/>
        <v>#REF!</v>
      </c>
    </row>
    <row r="299" spans="1:11" ht="69">
      <c r="A299" s="66" t="str">
        <f>'PLANILHA ORÇAMENTÁRIA'!B375</f>
        <v>18.18</v>
      </c>
      <c r="B299" s="66" t="e">
        <f>#REF!</f>
        <v>#REF!</v>
      </c>
      <c r="C299" s="68" t="str">
        <f>'PLANILHA ORÇAMENTÁRIA'!D375</f>
        <v>BARRA DE APOIO EM ACO INOXIDAVEL AISI 304,TUBO DE 1.1/4",INCLUSIVE FIXACAO COM PARAFUSOS INOXIDAVEIS E BUCHAS PLASTICAS,COM 50CM,PARA PESSOAS COM NECESSIDADES ESPECIFICAS.FORNECIMENTO E COLOCACAO</v>
      </c>
      <c r="D299" s="66" t="str">
        <f>'PLANILHA ORÇAMENTÁRIA'!E375</f>
        <v>UN</v>
      </c>
      <c r="E299" s="64">
        <f>'PLANILHA ORÇAMENTÁRIA'!F375</f>
        <v>7</v>
      </c>
      <c r="F299" s="63" t="e">
        <f>#REF!</f>
        <v>#REF!</v>
      </c>
      <c r="G299" s="63">
        <f>'PLANILHA ORÇAMENTÁRIA'!H375</f>
        <v>0</v>
      </c>
      <c r="H299" s="65" t="e">
        <f>#REF!</f>
        <v>#REF!</v>
      </c>
      <c r="I299" s="63">
        <f>'PLANILHA ORÇAMENTÁRIA'!I375</f>
        <v>0</v>
      </c>
      <c r="J299" s="43" t="e">
        <f t="shared" si="8"/>
        <v>#REF!</v>
      </c>
      <c r="K299" s="44" t="e">
        <f t="shared" si="9"/>
        <v>#REF!</v>
      </c>
    </row>
    <row r="300" spans="1:11" ht="69">
      <c r="A300" s="66" t="str">
        <f>'PLANILHA ORÇAMENTÁRIA'!B27</f>
        <v>1.15</v>
      </c>
      <c r="B300" s="66" t="e">
        <f>#REF!</f>
        <v>#REF!</v>
      </c>
      <c r="C300" s="68" t="str">
        <f>'PLANILHA ORÇAMENTÁRIA'!D27</f>
        <v>PROJETO EXECUTIVO DE ARQUITETURA PARA AREA DESTINADA A ABRIGAR SUBESTACAO,ATE 2750KVA,INCLUSIVE DETALHAMENTO DA SERRALHERIA E DOS CUBICULOS,APRESENTADO EM AUTOCAD NOS PADROES DA CONTRATANTE</v>
      </c>
      <c r="D300" s="66" t="str">
        <f>'PLANILHA ORÇAMENTÁRIA'!E27</f>
        <v>UN</v>
      </c>
      <c r="E300" s="64">
        <f>'PLANILHA ORÇAMENTÁRIA'!F27</f>
        <v>1</v>
      </c>
      <c r="F300" s="63" t="e">
        <f>#REF!</f>
        <v>#REF!</v>
      </c>
      <c r="G300" s="63">
        <f>'PLANILHA ORÇAMENTÁRIA'!H27</f>
        <v>0</v>
      </c>
      <c r="H300" s="65" t="e">
        <f>#REF!</f>
        <v>#REF!</v>
      </c>
      <c r="I300" s="63">
        <f>'PLANILHA ORÇAMENTÁRIA'!I27</f>
        <v>0</v>
      </c>
      <c r="J300" s="43" t="e">
        <f t="shared" si="8"/>
        <v>#REF!</v>
      </c>
      <c r="K300" s="44" t="e">
        <f t="shared" si="9"/>
        <v>#REF!</v>
      </c>
    </row>
    <row r="301" spans="1:11" ht="82.8">
      <c r="A301" s="66" t="str">
        <f>'PLANILHA ORÇAMENTÁRIA'!B19</f>
        <v>1.7</v>
      </c>
      <c r="B301" s="66" t="e">
        <f>#REF!</f>
        <v>#REF!</v>
      </c>
      <c r="C301" s="68" t="str">
        <f>'PLANILHA ORÇAMENTÁRIA'!D19</f>
        <v>PROJETO EXECUTIVO ESTRUTURAL PARA PREDIOS ESCOLARES E/OU ADMINISTRATIVOS ATE 500M2,CONSIDERANDO O PROJETO BASICO EXISTENTE,APRESENTADO EM AUTOCAD NOS PADROES DA CONTRATANTE,CONSTANDO DE PLANTAS DE FORMA,ARMACAO E DETALHES</v>
      </c>
      <c r="D301" s="66" t="str">
        <f>'PLANILHA ORÇAMENTÁRIA'!E19</f>
        <v>M2</v>
      </c>
      <c r="E301" s="64">
        <f>'PLANILHA ORÇAMENTÁRIA'!F19</f>
        <v>500</v>
      </c>
      <c r="F301" s="63" t="e">
        <f>#REF!</f>
        <v>#REF!</v>
      </c>
      <c r="G301" s="63">
        <f>'PLANILHA ORÇAMENTÁRIA'!H19</f>
        <v>0</v>
      </c>
      <c r="H301" s="65" t="e">
        <f>#REF!</f>
        <v>#REF!</v>
      </c>
      <c r="I301" s="63">
        <f>'PLANILHA ORÇAMENTÁRIA'!I19</f>
        <v>0</v>
      </c>
      <c r="J301" s="43" t="e">
        <f t="shared" si="8"/>
        <v>#REF!</v>
      </c>
      <c r="K301" s="44" t="e">
        <f t="shared" si="9"/>
        <v>#REF!</v>
      </c>
    </row>
    <row r="302" spans="1:11" ht="27.6">
      <c r="A302" s="66" t="str">
        <f>'PLANILHA ORÇAMENTÁRIA'!B364</f>
        <v>18.7</v>
      </c>
      <c r="B302" s="66" t="e">
        <f>#REF!</f>
        <v>#REF!</v>
      </c>
      <c r="C302" s="68" t="str">
        <f>'PLANILHA ORÇAMENTÁRIA'!D364</f>
        <v>SABONETEIRA EM PLASTICO ABS,PARA SABONETE LIQUIDO.FORNECIMENTO E COLOCACAO</v>
      </c>
      <c r="D302" s="66" t="str">
        <f>'PLANILHA ORÇAMENTÁRIA'!E364</f>
        <v>UN</v>
      </c>
      <c r="E302" s="64">
        <f>'PLANILHA ORÇAMENTÁRIA'!F364</f>
        <v>34</v>
      </c>
      <c r="F302" s="63" t="e">
        <f>#REF!</f>
        <v>#REF!</v>
      </c>
      <c r="G302" s="63">
        <f>'PLANILHA ORÇAMENTÁRIA'!H364</f>
        <v>0</v>
      </c>
      <c r="H302" s="65" t="e">
        <f>#REF!</f>
        <v>#REF!</v>
      </c>
      <c r="I302" s="63">
        <f>'PLANILHA ORÇAMENTÁRIA'!I364</f>
        <v>0</v>
      </c>
      <c r="J302" s="43" t="e">
        <f t="shared" si="8"/>
        <v>#REF!</v>
      </c>
      <c r="K302" s="44" t="e">
        <f t="shared" si="9"/>
        <v>#REF!</v>
      </c>
    </row>
    <row r="303" spans="1:11" ht="41.4">
      <c r="A303" s="66" t="str">
        <f>'PLANILHA ORÇAMENTÁRIA'!B44</f>
        <v>2.5</v>
      </c>
      <c r="B303" s="66" t="e">
        <f>#REF!</f>
        <v>#REF!</v>
      </c>
      <c r="C303" s="68" t="str">
        <f>'PLANILHA ORÇAMENTÁRIA'!D44</f>
        <v>TRANSPORTE DE CONTAINER,SEGUNDO DESCRICAO DA FAMILIA 02.006,EXCLUSIVE CARGA E DESCARGA(VIDE ITEM 04.013.0015)</v>
      </c>
      <c r="D303" s="66" t="str">
        <f>'PLANILHA ORÇAMENTÁRIA'!E44</f>
        <v>UNXKM</v>
      </c>
      <c r="E303" s="64">
        <f>'PLANILHA ORÇAMENTÁRIA'!F44</f>
        <v>140</v>
      </c>
      <c r="F303" s="63" t="e">
        <f>#REF!</f>
        <v>#REF!</v>
      </c>
      <c r="G303" s="63">
        <f>'PLANILHA ORÇAMENTÁRIA'!H44</f>
        <v>0</v>
      </c>
      <c r="H303" s="65" t="e">
        <f>#REF!</f>
        <v>#REF!</v>
      </c>
      <c r="I303" s="63">
        <f>'PLANILHA ORÇAMENTÁRIA'!I44</f>
        <v>0</v>
      </c>
      <c r="J303" s="43" t="e">
        <f t="shared" si="8"/>
        <v>#REF!</v>
      </c>
      <c r="K303" s="44" t="e">
        <f t="shared" si="9"/>
        <v>#REF!</v>
      </c>
    </row>
    <row r="304" spans="1:11" ht="82.8">
      <c r="A304" s="66" t="str">
        <f>'PLANILHA ORÇAMENTÁRIA'!B316</f>
        <v>15.89</v>
      </c>
      <c r="B304" s="66" t="e">
        <f>#REF!</f>
        <v>#REF!</v>
      </c>
      <c r="C304" s="68" t="str">
        <f>'PLANILHA ORÇAMENTÁRIA'!D316</f>
        <v>INSTALACAO E ASSENTAMENTO DE BEBEDOURO OU LAVATORIO TIPO CALHA,EM BATERIA COM 1 PONTO A CADA 50CM(EXCLUSIVE FORNECIMENTODO APARELHO),COMPREENDENDO:1,00M DE TUBO DE PVC DE 32MM E 0,60M DE TUBO DE PVC DE 25MM,COM CONEXOES E ESGOTAMENTO EM PVC DE 50MM,ATE O RALO SIFONADO</v>
      </c>
      <c r="D304" s="66" t="str">
        <f>'PLANILHA ORÇAMENTÁRIA'!E316</f>
        <v>UN</v>
      </c>
      <c r="E304" s="64">
        <f>'PLANILHA ORÇAMENTÁRIA'!F316</f>
        <v>3</v>
      </c>
      <c r="F304" s="63" t="e">
        <f>#REF!</f>
        <v>#REF!</v>
      </c>
      <c r="G304" s="63">
        <f>'PLANILHA ORÇAMENTÁRIA'!H316</f>
        <v>0</v>
      </c>
      <c r="H304" s="65" t="e">
        <f>#REF!</f>
        <v>#REF!</v>
      </c>
      <c r="I304" s="63">
        <f>'PLANILHA ORÇAMENTÁRIA'!I316</f>
        <v>0</v>
      </c>
      <c r="J304" s="43" t="e">
        <f t="shared" si="8"/>
        <v>#REF!</v>
      </c>
      <c r="K304" s="44" t="e">
        <f t="shared" si="9"/>
        <v>#REF!</v>
      </c>
    </row>
    <row r="305" spans="1:11" ht="41.4">
      <c r="A305" s="66" t="str">
        <f>'PLANILHA ORÇAMENTÁRIA'!B374</f>
        <v>18.17</v>
      </c>
      <c r="B305" s="66" t="e">
        <f>#REF!</f>
        <v>#REF!</v>
      </c>
      <c r="C305" s="68" t="str">
        <f>'PLANILHA ORÇAMENTÁRIA'!D374</f>
        <v>TORNEIRA PARA PIA,COM AREJADOR,TUBO MOVEL,TIPO BANCA,1167 OUSIMILAR DE 1/2"X17CM APROXIMADAMENTE,EM METAL CROMADO.FORNECIMENTO</v>
      </c>
      <c r="D305" s="66" t="str">
        <f>'PLANILHA ORÇAMENTÁRIA'!E374</f>
        <v>UN</v>
      </c>
      <c r="E305" s="64">
        <f>'PLANILHA ORÇAMENTÁRIA'!F374</f>
        <v>5</v>
      </c>
      <c r="F305" s="63" t="e">
        <f>#REF!</f>
        <v>#REF!</v>
      </c>
      <c r="G305" s="63">
        <f>'PLANILHA ORÇAMENTÁRIA'!H374</f>
        <v>0</v>
      </c>
      <c r="H305" s="65" t="e">
        <f>#REF!</f>
        <v>#REF!</v>
      </c>
      <c r="I305" s="63">
        <f>'PLANILHA ORÇAMENTÁRIA'!I374</f>
        <v>0</v>
      </c>
      <c r="J305" s="43" t="e">
        <f t="shared" si="8"/>
        <v>#REF!</v>
      </c>
      <c r="K305" s="44" t="e">
        <f t="shared" si="9"/>
        <v>#REF!</v>
      </c>
    </row>
    <row r="306" spans="1:11" ht="15">
      <c r="A306" s="66" t="e">
        <f>#REF!</f>
        <v>#REF!</v>
      </c>
      <c r="B306" s="66" t="e">
        <f>#REF!</f>
        <v>#REF!</v>
      </c>
      <c r="C306" s="68" t="e">
        <f>#REF!</f>
        <v>#REF!</v>
      </c>
      <c r="D306" s="66" t="e">
        <f>#REF!</f>
        <v>#REF!</v>
      </c>
      <c r="E306" s="64" t="e">
        <f>#REF!</f>
        <v>#REF!</v>
      </c>
      <c r="F306" s="63" t="e">
        <f>#REF!</f>
        <v>#REF!</v>
      </c>
      <c r="G306" s="63" t="e">
        <f>#REF!</f>
        <v>#REF!</v>
      </c>
      <c r="H306" s="65" t="e">
        <f>#REF!</f>
        <v>#REF!</v>
      </c>
      <c r="I306" s="63" t="e">
        <f>#REF!</f>
        <v>#REF!</v>
      </c>
      <c r="J306" s="43" t="e">
        <f t="shared" si="8"/>
        <v>#REF!</v>
      </c>
      <c r="K306" s="44" t="e">
        <f t="shared" si="9"/>
        <v>#REF!</v>
      </c>
    </row>
    <row r="307" spans="1:11" ht="69">
      <c r="A307" s="66" t="str">
        <f>'PLANILHA ORÇAMENTÁRIA'!B106</f>
        <v>6.8</v>
      </c>
      <c r="B307" s="66" t="e">
        <f>#REF!</f>
        <v>#REF!</v>
      </c>
      <c r="C307" s="68" t="str">
        <f>'PLANILHA ORÇAMENTÁRIA'!D106</f>
        <v>ASSENTAMENTO DE TUBULACAO DE PVC,COM JUNTA ELASTICA,PARA COLETOR DE ESGOTOS,COM DIAMETRO NOMINAL DE 150MM,ATERRO E SOCAATE A ALTURA DA GERATRIZ SUPERIOR DO TUBO,CONSIDERANDO O MATERIAL DA PROPRIA ESCAVACAO,EXCLUSIVE TUBO E JUNTA</v>
      </c>
      <c r="D307" s="66" t="str">
        <f>'PLANILHA ORÇAMENTÁRIA'!E106</f>
        <v>M</v>
      </c>
      <c r="E307" s="64">
        <f>'PLANILHA ORÇAMENTÁRIA'!F106</f>
        <v>144.1</v>
      </c>
      <c r="F307" s="63" t="e">
        <f>#REF!</f>
        <v>#REF!</v>
      </c>
      <c r="G307" s="63">
        <f>'PLANILHA ORÇAMENTÁRIA'!H106</f>
        <v>0</v>
      </c>
      <c r="H307" s="65" t="e">
        <f>#REF!</f>
        <v>#REF!</v>
      </c>
      <c r="I307" s="63">
        <f>'PLANILHA ORÇAMENTÁRIA'!I106</f>
        <v>0</v>
      </c>
      <c r="J307" s="43" t="e">
        <f t="shared" si="8"/>
        <v>#REF!</v>
      </c>
      <c r="K307" s="44" t="e">
        <f t="shared" si="9"/>
        <v>#REF!</v>
      </c>
    </row>
    <row r="308" spans="1:11" ht="69">
      <c r="A308" s="66" t="str">
        <f>'PLANILHA ORÇAMENTÁRIA'!B377</f>
        <v>18.20</v>
      </c>
      <c r="B308" s="66" t="e">
        <f>#REF!</f>
        <v>#REF!</v>
      </c>
      <c r="C308" s="68" t="str">
        <f>'PLANILHA ORÇAMENTÁRIA'!D377</f>
        <v>BARRA DE APOIO EM ACO INOXIDAVEL AISI 304,TUBO DE 1 1/4",INCLUSIVE FIXACAO COM PARAFUSOS INOXIDAVEIS E BUCHAS PLASTICAS,COM 70CM,PARA PESSOAS COM NECESSIDADES ESPECIFICAS.FORNECIMENTO E COLOCACAO</v>
      </c>
      <c r="D308" s="66" t="str">
        <f>'PLANILHA ORÇAMENTÁRIA'!E377</f>
        <v>UN</v>
      </c>
      <c r="E308" s="64">
        <f>'PLANILHA ORÇAMENTÁRIA'!F377</f>
        <v>7</v>
      </c>
      <c r="F308" s="63" t="e">
        <f>#REF!</f>
        <v>#REF!</v>
      </c>
      <c r="G308" s="63">
        <f>'PLANILHA ORÇAMENTÁRIA'!H377</f>
        <v>0</v>
      </c>
      <c r="H308" s="65" t="e">
        <f>#REF!</f>
        <v>#REF!</v>
      </c>
      <c r="I308" s="63">
        <f>'PLANILHA ORÇAMENTÁRIA'!I377</f>
        <v>0</v>
      </c>
      <c r="J308" s="43" t="e">
        <f t="shared" si="8"/>
        <v>#REF!</v>
      </c>
      <c r="K308" s="44" t="e">
        <f t="shared" si="9"/>
        <v>#REF!</v>
      </c>
    </row>
    <row r="309" spans="1:11" ht="41.4">
      <c r="A309" s="66" t="str">
        <f>'PLANILHA ORÇAMENTÁRIA'!B267</f>
        <v>15.40</v>
      </c>
      <c r="B309" s="66" t="e">
        <f>#REF!</f>
        <v>#REF!</v>
      </c>
      <c r="C309" s="68" t="str">
        <f>'PLANILHA ORÇAMENTÁRIA'!D267</f>
        <v>TOMADA DE PISO,SIMPLES,EM CORPO DE ALUMINIO FUNDIDO E TAMPAEM LATAO POLIDO,10A/250V.FORNECIMENTO E COLOCACAO</v>
      </c>
      <c r="D309" s="66" t="str">
        <f>'PLANILHA ORÇAMENTÁRIA'!E267</f>
        <v>UN</v>
      </c>
      <c r="E309" s="64">
        <f>'PLANILHA ORÇAMENTÁRIA'!F267</f>
        <v>36</v>
      </c>
      <c r="F309" s="63" t="e">
        <f>#REF!</f>
        <v>#REF!</v>
      </c>
      <c r="G309" s="63">
        <f>'PLANILHA ORÇAMENTÁRIA'!H267</f>
        <v>0</v>
      </c>
      <c r="H309" s="65" t="e">
        <f>#REF!</f>
        <v>#REF!</v>
      </c>
      <c r="I309" s="63">
        <f>'PLANILHA ORÇAMENTÁRIA'!I267</f>
        <v>0</v>
      </c>
      <c r="J309" s="43" t="e">
        <f t="shared" si="8"/>
        <v>#REF!</v>
      </c>
      <c r="K309" s="44" t="e">
        <f t="shared" si="9"/>
        <v>#REF!</v>
      </c>
    </row>
    <row r="310" spans="1:11" ht="15">
      <c r="A310" s="66" t="e">
        <f>#REF!</f>
        <v>#REF!</v>
      </c>
      <c r="B310" s="66" t="e">
        <f>#REF!</f>
        <v>#REF!</v>
      </c>
      <c r="C310" s="68" t="e">
        <f>#REF!</f>
        <v>#REF!</v>
      </c>
      <c r="D310" s="66" t="e">
        <f>#REF!</f>
        <v>#REF!</v>
      </c>
      <c r="E310" s="64" t="e">
        <f>#REF!</f>
        <v>#REF!</v>
      </c>
      <c r="F310" s="63" t="e">
        <f>#REF!</f>
        <v>#REF!</v>
      </c>
      <c r="G310" s="63" t="e">
        <f>#REF!</f>
        <v>#REF!</v>
      </c>
      <c r="H310" s="65" t="e">
        <f>#REF!</f>
        <v>#REF!</v>
      </c>
      <c r="I310" s="63" t="e">
        <f>#REF!</f>
        <v>#REF!</v>
      </c>
      <c r="J310" s="43" t="e">
        <f t="shared" si="8"/>
        <v>#REF!</v>
      </c>
      <c r="K310" s="44" t="e">
        <f t="shared" si="9"/>
        <v>#REF!</v>
      </c>
    </row>
    <row r="311" spans="1:11" ht="15">
      <c r="A311" s="66" t="e">
        <f>#REF!</f>
        <v>#REF!</v>
      </c>
      <c r="B311" s="66" t="e">
        <f>#REF!</f>
        <v>#REF!</v>
      </c>
      <c r="C311" s="68" t="e">
        <f>#REF!</f>
        <v>#REF!</v>
      </c>
      <c r="D311" s="66" t="e">
        <f>#REF!</f>
        <v>#REF!</v>
      </c>
      <c r="E311" s="64" t="e">
        <f>#REF!</f>
        <v>#REF!</v>
      </c>
      <c r="F311" s="63" t="e">
        <f>#REF!</f>
        <v>#REF!</v>
      </c>
      <c r="G311" s="63" t="e">
        <f>#REF!</f>
        <v>#REF!</v>
      </c>
      <c r="H311" s="65" t="e">
        <f>#REF!</f>
        <v>#REF!</v>
      </c>
      <c r="I311" s="63" t="e">
        <f>#REF!</f>
        <v>#REF!</v>
      </c>
      <c r="J311" s="43" t="e">
        <f t="shared" si="8"/>
        <v>#REF!</v>
      </c>
      <c r="K311" s="44" t="e">
        <f t="shared" si="9"/>
        <v>#REF!</v>
      </c>
    </row>
    <row r="312" spans="1:11" ht="41.4">
      <c r="A312" s="66" t="str">
        <f>'PLANILHA ORÇAMENTÁRIA'!B75</f>
        <v>5.3</v>
      </c>
      <c r="B312" s="66" t="e">
        <f>#REF!</f>
        <v>#REF!</v>
      </c>
      <c r="C312" s="68" t="str">
        <f>'PLANILHA ORÇAMENTÁRIA'!D75</f>
        <v>MONTAGEM E DESMONTAGEM DE ANDAIME COM ELEMENTOS TUBULARES,CONSIDERANDO-SE A AREA VERTICAL RECOBERTA</v>
      </c>
      <c r="D312" s="66" t="str">
        <f>'PLANILHA ORÇAMENTÁRIA'!E75</f>
        <v>M2</v>
      </c>
      <c r="E312" s="64">
        <f>'PLANILHA ORÇAMENTÁRIA'!F75</f>
        <v>1008</v>
      </c>
      <c r="F312" s="63" t="e">
        <f>#REF!</f>
        <v>#REF!</v>
      </c>
      <c r="G312" s="63">
        <f>'PLANILHA ORÇAMENTÁRIA'!H75</f>
        <v>0</v>
      </c>
      <c r="H312" s="65" t="e">
        <f>#REF!</f>
        <v>#REF!</v>
      </c>
      <c r="I312" s="63">
        <f>'PLANILHA ORÇAMENTÁRIA'!I75</f>
        <v>0</v>
      </c>
      <c r="J312" s="43" t="e">
        <f t="shared" si="8"/>
        <v>#REF!</v>
      </c>
      <c r="K312" s="44" t="e">
        <f t="shared" si="9"/>
        <v>#REF!</v>
      </c>
    </row>
    <row r="313" spans="1:11" ht="27.6">
      <c r="A313" s="66" t="str">
        <f>'PLANILHA ORÇAMENTÁRIA'!B214</f>
        <v>14.21</v>
      </c>
      <c r="B313" s="66" t="e">
        <f>#REF!</f>
        <v>#REF!</v>
      </c>
      <c r="C313" s="68" t="str">
        <f>'PLANILHA ORÇAMENTÁRIA'!D214</f>
        <v>ESPELHO DE FECHADURA PARA PORTA DE VIDRO TEMPERADO DE 10MM.FORNECIMENTO</v>
      </c>
      <c r="D313" s="66" t="str">
        <f>'PLANILHA ORÇAMENTÁRIA'!E214</f>
        <v>UN</v>
      </c>
      <c r="E313" s="64">
        <f>'PLANILHA ORÇAMENTÁRIA'!F214</f>
        <v>7</v>
      </c>
      <c r="F313" s="63" t="e">
        <f>#REF!</f>
        <v>#REF!</v>
      </c>
      <c r="G313" s="63">
        <f>'PLANILHA ORÇAMENTÁRIA'!H214</f>
        <v>0</v>
      </c>
      <c r="H313" s="65" t="e">
        <f>#REF!</f>
        <v>#REF!</v>
      </c>
      <c r="I313" s="63">
        <f>'PLANILHA ORÇAMENTÁRIA'!I214</f>
        <v>0</v>
      </c>
      <c r="J313" s="43" t="e">
        <f t="shared" si="8"/>
        <v>#REF!</v>
      </c>
      <c r="K313" s="44" t="e">
        <f t="shared" si="9"/>
        <v>#REF!</v>
      </c>
    </row>
    <row r="314" spans="1:11" ht="15">
      <c r="A314" s="66" t="str">
        <f>'PLANILHA ORÇAMENTÁRIA'!B90</f>
        <v>5.18</v>
      </c>
      <c r="B314" s="66" t="e">
        <f>#REF!</f>
        <v>#REF!</v>
      </c>
      <c r="C314" s="68" t="str">
        <f>'PLANILHA ORÇAMENTÁRIA'!D90</f>
        <v>LIMPEZA DE PISOS CIMENTADOS</v>
      </c>
      <c r="D314" s="66" t="str">
        <f>'PLANILHA ORÇAMENTÁRIA'!E90</f>
        <v>M2</v>
      </c>
      <c r="E314" s="64">
        <f>'PLANILHA ORÇAMENTÁRIA'!F90</f>
        <v>865</v>
      </c>
      <c r="F314" s="63" t="e">
        <f>#REF!</f>
        <v>#REF!</v>
      </c>
      <c r="G314" s="63">
        <f>'PLANILHA ORÇAMENTÁRIA'!H90</f>
        <v>0</v>
      </c>
      <c r="H314" s="65" t="e">
        <f>#REF!</f>
        <v>#REF!</v>
      </c>
      <c r="I314" s="63">
        <f>'PLANILHA ORÇAMENTÁRIA'!I90</f>
        <v>0</v>
      </c>
      <c r="J314" s="43" t="e">
        <f t="shared" si="8"/>
        <v>#REF!</v>
      </c>
      <c r="K314" s="44" t="e">
        <f t="shared" si="9"/>
        <v>#REF!</v>
      </c>
    </row>
    <row r="315" spans="1:11" ht="69">
      <c r="A315" s="66" t="str">
        <f>'PLANILHA ORÇAMENTÁRIA'!B380</f>
        <v>18.23</v>
      </c>
      <c r="B315" s="66" t="e">
        <f>#REF!</f>
        <v>#REF!</v>
      </c>
      <c r="C315" s="68" t="str">
        <f>'PLANILHA ORÇAMENTÁRIA'!D380</f>
        <v>CUBA DUPLA DE ACO INOXIDAVEL,MEDINDO APROXIMADAMENTE (820X340X150)MM,EM CHAPA 20.304,COM 2 VALVULAS DE ESCOAMENTO TIPO AMERICANA 1623,2 SIFOES 1680 1.1/2" X 1.1/2",EXCLUSIVE TORNEIRA.FORNECIMENTO E COLOCACAO</v>
      </c>
      <c r="D315" s="66" t="str">
        <f>'PLANILHA ORÇAMENTÁRIA'!E380</f>
        <v>UN</v>
      </c>
      <c r="E315" s="64">
        <f>'PLANILHA ORÇAMENTÁRIA'!F380</f>
        <v>5</v>
      </c>
      <c r="F315" s="63" t="e">
        <f>#REF!</f>
        <v>#REF!</v>
      </c>
      <c r="G315" s="63">
        <f>'PLANILHA ORÇAMENTÁRIA'!H380</f>
        <v>0</v>
      </c>
      <c r="H315" s="65" t="e">
        <f>#REF!</f>
        <v>#REF!</v>
      </c>
      <c r="I315" s="63">
        <f>'PLANILHA ORÇAMENTÁRIA'!I380</f>
        <v>0</v>
      </c>
      <c r="J315" s="43" t="e">
        <f t="shared" si="8"/>
        <v>#REF!</v>
      </c>
      <c r="K315" s="44" t="e">
        <f t="shared" si="9"/>
        <v>#REF!</v>
      </c>
    </row>
    <row r="316" spans="1:11" ht="69">
      <c r="A316" s="66" t="str">
        <f>'PLANILHA ORÇAMENTÁRIA'!B108</f>
        <v>6.10</v>
      </c>
      <c r="B316" s="66" t="e">
        <f>#REF!</f>
        <v>#REF!</v>
      </c>
      <c r="C316" s="68" t="str">
        <f>'PLANILHA ORÇAMENTÁRIA'!D108</f>
        <v>ASSENTAMENTO DE TUBULACAO DE PVC,COM JUNTA ELASTICA,PARA COLETOR DE ESGOTOS,COM DIAMETRO NOMINAL DE 200MM,ATERRO E SOCAATE A ALTURA DA GERATRIZ SUPERIOR DO TUBO,CONSIDERANDO O MATERIAL DA PROPRIA ESCAVACAO,EXCLUSIVE TUBO E JUNTA</v>
      </c>
      <c r="D316" s="66" t="str">
        <f>'PLANILHA ORÇAMENTÁRIA'!E108</f>
        <v>M</v>
      </c>
      <c r="E316" s="64">
        <f>'PLANILHA ORÇAMENTÁRIA'!F108</f>
        <v>104.6</v>
      </c>
      <c r="F316" s="63" t="e">
        <f>#REF!</f>
        <v>#REF!</v>
      </c>
      <c r="G316" s="63">
        <f>'PLANILHA ORÇAMENTÁRIA'!H108</f>
        <v>0</v>
      </c>
      <c r="H316" s="65" t="e">
        <f>#REF!</f>
        <v>#REF!</v>
      </c>
      <c r="I316" s="63">
        <f>'PLANILHA ORÇAMENTÁRIA'!I108</f>
        <v>0</v>
      </c>
      <c r="J316" s="43" t="e">
        <f t="shared" si="8"/>
        <v>#REF!</v>
      </c>
      <c r="K316" s="44" t="e">
        <f t="shared" si="9"/>
        <v>#REF!</v>
      </c>
    </row>
    <row r="317" spans="1:11" ht="55.2">
      <c r="A317" s="66" t="str">
        <f>'PLANILHA ORÇAMENTÁRIA'!B65</f>
        <v>4.2</v>
      </c>
      <c r="B317" s="66" t="e">
        <f>#REF!</f>
        <v>#REF!</v>
      </c>
      <c r="C317" s="68" t="str">
        <f>'PLANILHA ORÇAMENTÁRIA'!D65</f>
        <v>TRANSPORTE DE ANDAIME TUBULAR,CONSIDERANDO-SE A AREA DE PROJECAO VERTICAL DO ANDAIME,EXCLUSIVE CARGA,DESCARGA E TEMPO DEESPERA DO CAMINHAO(VIDE ITEM 04.021.0010)</v>
      </c>
      <c r="D317" s="66" t="str">
        <f>'PLANILHA ORÇAMENTÁRIA'!E65</f>
        <v>M2XKM</v>
      </c>
      <c r="E317" s="64">
        <f>'PLANILHA ORÇAMENTÁRIA'!F65</f>
        <v>8750</v>
      </c>
      <c r="F317" s="63" t="e">
        <f>#REF!</f>
        <v>#REF!</v>
      </c>
      <c r="G317" s="63">
        <f>'PLANILHA ORÇAMENTÁRIA'!H65</f>
        <v>0</v>
      </c>
      <c r="H317" s="65" t="e">
        <f>#REF!</f>
        <v>#REF!</v>
      </c>
      <c r="I317" s="63">
        <f>'PLANILHA ORÇAMENTÁRIA'!I65</f>
        <v>0</v>
      </c>
      <c r="J317" s="43" t="e">
        <f t="shared" si="8"/>
        <v>#REF!</v>
      </c>
      <c r="K317" s="44" t="e">
        <f t="shared" si="9"/>
        <v>#REF!</v>
      </c>
    </row>
    <row r="318" spans="1:11" ht="55.2">
      <c r="A318" s="66" t="str">
        <f>'PLANILHA ORÇAMENTÁRIA'!B183</f>
        <v>13.10</v>
      </c>
      <c r="B318" s="66" t="e">
        <f>#REF!</f>
        <v>#REF!</v>
      </c>
      <c r="C318" s="68" t="str">
        <f>'PLANILHA ORÇAMENTÁRIA'!D183</f>
        <v>SOLEIRA EM GRANITO CINZA ANDORINHA,ESPESSURA DE 2CM,COM 2 POLIMENTOS,LARGURA DE 15CM,ASSENTADO COM ARGAMASSA DE CIMENTO,SAIBRO E AREIA, NO TRACO 1:2:2, E REJUNTAMENTO COM CIMENTOBRANCO E CORANTE</v>
      </c>
      <c r="D318" s="66" t="str">
        <f>'PLANILHA ORÇAMENTÁRIA'!E183</f>
        <v>M</v>
      </c>
      <c r="E318" s="64">
        <f>'PLANILHA ORÇAMENTÁRIA'!F183</f>
        <v>464.7400000000001</v>
      </c>
      <c r="F318" s="63" t="e">
        <f>#REF!</f>
        <v>#REF!</v>
      </c>
      <c r="G318" s="63">
        <f>'PLANILHA ORÇAMENTÁRIA'!H183</f>
        <v>0</v>
      </c>
      <c r="H318" s="65" t="e">
        <f>#REF!</f>
        <v>#REF!</v>
      </c>
      <c r="I318" s="63">
        <f>'PLANILHA ORÇAMENTÁRIA'!I183</f>
        <v>0</v>
      </c>
      <c r="J318" s="43" t="e">
        <f t="shared" si="8"/>
        <v>#REF!</v>
      </c>
      <c r="K318" s="44" t="e">
        <f t="shared" si="9"/>
        <v>#REF!</v>
      </c>
    </row>
    <row r="319" spans="1:11" ht="55.2">
      <c r="A319" s="66" t="str">
        <f>'PLANILHA ORÇAMENTÁRIA'!B323</f>
        <v>15.96</v>
      </c>
      <c r="B319" s="66" t="e">
        <f>#REF!</f>
        <v>#REF!</v>
      </c>
      <c r="C319" s="68" t="str">
        <f>'PLANILHA ORÇAMENTÁRIA'!D323</f>
        <v>ASSENTAMENTO DE POSTE RETO,DE ACO DE 3,50 ATE 6,00M,COM ENGASTAMENTO DA PARTE INFERIOR DA COLUNA DIRETAMENTE NO SOLO,EXCLUSIVE FORNECIMENTO DO POSTE</v>
      </c>
      <c r="D319" s="66" t="str">
        <f>'PLANILHA ORÇAMENTÁRIA'!E323</f>
        <v>UN</v>
      </c>
      <c r="E319" s="64">
        <f>'PLANILHA ORÇAMENTÁRIA'!F323</f>
        <v>36</v>
      </c>
      <c r="F319" s="63" t="e">
        <f>#REF!</f>
        <v>#REF!</v>
      </c>
      <c r="G319" s="63">
        <f>'PLANILHA ORÇAMENTÁRIA'!H323</f>
        <v>0</v>
      </c>
      <c r="H319" s="65" t="e">
        <f>#REF!</f>
        <v>#REF!</v>
      </c>
      <c r="I319" s="63">
        <f>'PLANILHA ORÇAMENTÁRIA'!I323</f>
        <v>0</v>
      </c>
      <c r="J319" s="43" t="e">
        <f t="shared" si="8"/>
        <v>#REF!</v>
      </c>
      <c r="K319" s="44" t="e">
        <f t="shared" si="9"/>
        <v>#REF!</v>
      </c>
    </row>
    <row r="320" spans="1:11" ht="15">
      <c r="A320" s="66" t="e">
        <f>#REF!</f>
        <v>#REF!</v>
      </c>
      <c r="B320" s="66" t="e">
        <f>#REF!</f>
        <v>#REF!</v>
      </c>
      <c r="C320" s="68" t="e">
        <f>#REF!</f>
        <v>#REF!</v>
      </c>
      <c r="D320" s="66" t="e">
        <f>#REF!</f>
        <v>#REF!</v>
      </c>
      <c r="E320" s="64" t="e">
        <f>#REF!</f>
        <v>#REF!</v>
      </c>
      <c r="F320" s="63" t="e">
        <f>#REF!</f>
        <v>#REF!</v>
      </c>
      <c r="G320" s="63" t="e">
        <f>#REF!</f>
        <v>#REF!</v>
      </c>
      <c r="H320" s="65" t="e">
        <f>#REF!</f>
        <v>#REF!</v>
      </c>
      <c r="I320" s="63" t="e">
        <f>#REF!</f>
        <v>#REF!</v>
      </c>
      <c r="J320" s="43" t="e">
        <f t="shared" si="8"/>
        <v>#REF!</v>
      </c>
      <c r="K320" s="44" t="e">
        <f t="shared" si="9"/>
        <v>#REF!</v>
      </c>
    </row>
    <row r="321" spans="1:11" ht="41.4">
      <c r="A321" s="66" t="str">
        <f>'PLANILHA ORÇAMENTÁRIA'!B286</f>
        <v>15.59</v>
      </c>
      <c r="B321" s="66" t="e">
        <f>#REF!</f>
        <v>#REF!</v>
      </c>
      <c r="C321" s="68" t="str">
        <f>'PLANILHA ORÇAMENTÁRIA'!D286</f>
        <v>ABERTURA E FECHAMENTO MANUAL DE RASGO EM ALVENARIA,PARA PASSAGEM DE TUBOS E DUTOS,COM DIAMETRO DE 1/2" A 1"</v>
      </c>
      <c r="D321" s="66" t="str">
        <f>'PLANILHA ORÇAMENTÁRIA'!E286</f>
        <v>M</v>
      </c>
      <c r="E321" s="64">
        <f>'PLANILHA ORÇAMENTÁRIA'!F286</f>
        <v>206</v>
      </c>
      <c r="F321" s="63" t="e">
        <f>#REF!</f>
        <v>#REF!</v>
      </c>
      <c r="G321" s="63">
        <f>'PLANILHA ORÇAMENTÁRIA'!H286</f>
        <v>0</v>
      </c>
      <c r="H321" s="65" t="e">
        <f>#REF!</f>
        <v>#REF!</v>
      </c>
      <c r="I321" s="63">
        <f>'PLANILHA ORÇAMENTÁRIA'!I286</f>
        <v>0</v>
      </c>
      <c r="J321" s="43" t="e">
        <f t="shared" si="8"/>
        <v>#REF!</v>
      </c>
      <c r="K321" s="44" t="e">
        <f t="shared" si="9"/>
        <v>#REF!</v>
      </c>
    </row>
    <row r="322" spans="1:11" ht="41.4">
      <c r="A322" s="66" t="str">
        <f>'PLANILHA ORÇAMENTÁRIA'!B285</f>
        <v>15.58</v>
      </c>
      <c r="B322" s="66" t="e">
        <f>#REF!</f>
        <v>#REF!</v>
      </c>
      <c r="C322" s="68" t="str">
        <f>'PLANILHA ORÇAMENTÁRIA'!D285</f>
        <v>TUBO DE PVC RIGIDO DE 75MM,SOLDAVEL,INCLUSIVE CONEXOES E EMENDAS,EXCLUSIVE ABERTURA E FECHAMENTO DE RASGO.FORNECIMENTO EASSENTAMENTO</v>
      </c>
      <c r="D322" s="66" t="str">
        <f>'PLANILHA ORÇAMENTÁRIA'!E285</f>
        <v>M</v>
      </c>
      <c r="E322" s="64">
        <f>'PLANILHA ORÇAMENTÁRIA'!F285</f>
        <v>15</v>
      </c>
      <c r="F322" s="63" t="e">
        <f>#REF!</f>
        <v>#REF!</v>
      </c>
      <c r="G322" s="63">
        <f>'PLANILHA ORÇAMENTÁRIA'!H285</f>
        <v>0</v>
      </c>
      <c r="H322" s="65" t="e">
        <f>#REF!</f>
        <v>#REF!</v>
      </c>
      <c r="I322" s="63">
        <f>'PLANILHA ORÇAMENTÁRIA'!I285</f>
        <v>0</v>
      </c>
      <c r="J322" s="43" t="e">
        <f t="shared" si="8"/>
        <v>#REF!</v>
      </c>
      <c r="K322" s="44" t="e">
        <f t="shared" si="9"/>
        <v>#REF!</v>
      </c>
    </row>
    <row r="323" spans="1:11" ht="15">
      <c r="A323" s="66" t="e">
        <f>#REF!</f>
        <v>#REF!</v>
      </c>
      <c r="B323" s="66" t="e">
        <f>#REF!</f>
        <v>#REF!</v>
      </c>
      <c r="C323" s="68" t="e">
        <f>#REF!</f>
        <v>#REF!</v>
      </c>
      <c r="D323" s="66" t="e">
        <f>#REF!</f>
        <v>#REF!</v>
      </c>
      <c r="E323" s="64" t="e">
        <f>#REF!</f>
        <v>#REF!</v>
      </c>
      <c r="F323" s="63" t="e">
        <f>#REF!</f>
        <v>#REF!</v>
      </c>
      <c r="G323" s="63" t="e">
        <f>#REF!</f>
        <v>#REF!</v>
      </c>
      <c r="H323" s="65" t="e">
        <f>#REF!</f>
        <v>#REF!</v>
      </c>
      <c r="I323" s="63" t="e">
        <f>#REF!</f>
        <v>#REF!</v>
      </c>
      <c r="J323" s="43" t="e">
        <f t="shared" si="8"/>
        <v>#REF!</v>
      </c>
      <c r="K323" s="44" t="e">
        <f t="shared" si="9"/>
        <v>#REF!</v>
      </c>
    </row>
    <row r="324" spans="1:11" ht="96.6">
      <c r="A324" s="66" t="str">
        <f>'PLANILHA ORÇAMENTÁRIA'!B126</f>
        <v>8.3</v>
      </c>
      <c r="B324" s="66" t="e">
        <f>#REF!</f>
        <v>#REF!</v>
      </c>
      <c r="C324" s="68" t="str">
        <f>'PLANILHA ORÇAMENTÁRIA'!D126</f>
        <v>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v>
      </c>
      <c r="D324" s="66" t="str">
        <f>'PLANILHA ORÇAMENTÁRIA'!E126</f>
        <v>M</v>
      </c>
      <c r="E324" s="64">
        <f>'PLANILHA ORÇAMENTÁRIA'!F126</f>
        <v>380</v>
      </c>
      <c r="F324" s="63" t="e">
        <f>#REF!</f>
        <v>#REF!</v>
      </c>
      <c r="G324" s="63">
        <f>'PLANILHA ORÇAMENTÁRIA'!H126</f>
        <v>0</v>
      </c>
      <c r="H324" s="65" t="e">
        <f>#REF!</f>
        <v>#REF!</v>
      </c>
      <c r="I324" s="63">
        <f>'PLANILHA ORÇAMENTÁRIA'!I126</f>
        <v>0</v>
      </c>
      <c r="J324" s="43" t="e">
        <f t="shared" si="8"/>
        <v>#REF!</v>
      </c>
      <c r="K324" s="44" t="e">
        <f t="shared" si="9"/>
        <v>#REF!</v>
      </c>
    </row>
    <row r="325" spans="1:11" ht="69">
      <c r="A325" s="66" t="str">
        <f>'PLANILHA ORÇAMENTÁRIA'!B315</f>
        <v>15.88</v>
      </c>
      <c r="B325" s="66" t="e">
        <f>#REF!</f>
        <v>#REF!</v>
      </c>
      <c r="C325" s="68" t="str">
        <f>'PLANILHA ORÇAMENTÁRIA'!D315</f>
        <v>INSTALACAO E ASSENTAMENTO DE MICTORIO(EXCLUSIVE FORNECIMENTODO APARELHO E RALO SIFONADO),COMPREENDENDO:3,00M DE TUBO DEPVC DE 25MM,1,50M DE TUBOS DE PVC DE 40MM E 50MM,CADA,E CONEXOES,EXCLUSIVE RALO SINFONADO</v>
      </c>
      <c r="D325" s="66" t="str">
        <f>'PLANILHA ORÇAMENTÁRIA'!E315</f>
        <v>UN</v>
      </c>
      <c r="E325" s="64">
        <f>'PLANILHA ORÇAMENTÁRIA'!F315</f>
        <v>4</v>
      </c>
      <c r="F325" s="63" t="e">
        <f>#REF!</f>
        <v>#REF!</v>
      </c>
      <c r="G325" s="63">
        <f>'PLANILHA ORÇAMENTÁRIA'!H315</f>
        <v>0</v>
      </c>
      <c r="H325" s="65" t="e">
        <f>#REF!</f>
        <v>#REF!</v>
      </c>
      <c r="I325" s="63">
        <f>'PLANILHA ORÇAMENTÁRIA'!I315</f>
        <v>0</v>
      </c>
      <c r="J325" s="43" t="e">
        <f t="shared" si="8"/>
        <v>#REF!</v>
      </c>
      <c r="K325" s="44" t="e">
        <f t="shared" si="9"/>
        <v>#REF!</v>
      </c>
    </row>
    <row r="326" spans="1:11" ht="15">
      <c r="A326" s="66" t="e">
        <f>#REF!</f>
        <v>#REF!</v>
      </c>
      <c r="B326" s="66" t="e">
        <f>#REF!</f>
        <v>#REF!</v>
      </c>
      <c r="C326" s="68" t="e">
        <f>#REF!</f>
        <v>#REF!</v>
      </c>
      <c r="D326" s="66" t="e">
        <f>#REF!</f>
        <v>#REF!</v>
      </c>
      <c r="E326" s="64" t="e">
        <f>#REF!</f>
        <v>#REF!</v>
      </c>
      <c r="F326" s="63" t="e">
        <f>#REF!</f>
        <v>#REF!</v>
      </c>
      <c r="G326" s="63" t="e">
        <f>#REF!</f>
        <v>#REF!</v>
      </c>
      <c r="H326" s="65" t="e">
        <f>#REF!</f>
        <v>#REF!</v>
      </c>
      <c r="I326" s="63" t="e">
        <f>#REF!</f>
        <v>#REF!</v>
      </c>
      <c r="J326" s="43" t="e">
        <f t="shared" si="8"/>
        <v>#REF!</v>
      </c>
      <c r="K326" s="44" t="e">
        <f t="shared" si="9"/>
        <v>#REF!</v>
      </c>
    </row>
    <row r="327" spans="1:11" ht="96.6">
      <c r="A327" s="66" t="str">
        <f>'PLANILHA ORÇAMENTÁRIA'!B232</f>
        <v>15.5</v>
      </c>
      <c r="B327" s="66" t="e">
        <f>#REF!</f>
        <v>#REF!</v>
      </c>
      <c r="C327" s="68" t="str">
        <f>'PLANILHA ORÇAMENTÁRIA'!D232</f>
        <v>INSTALACAO E ASSENTAMENTO DE AR CONDICIONADO TIPO SPLIT DE 30000 BTU'S,COM 1 CONDENSADOR E 1 EVAPORADOR,(VIDE FORNECIMENTO DO APARELHO NA FAMILIA 18.030)INCLUSIVE ACESSORIOS DE FIXACAO,EXCLUSIVE ALIMENTACAO ELETRICA E INTERLIGACAO AO CONDENSADOR/EVAPORADOR (VIDE ITEM 15.005.0255)</v>
      </c>
      <c r="D327" s="66" t="str">
        <f>'PLANILHA ORÇAMENTÁRIA'!E232</f>
        <v>UN</v>
      </c>
      <c r="E327" s="64">
        <f>'PLANILHA ORÇAMENTÁRIA'!F232</f>
        <v>4</v>
      </c>
      <c r="F327" s="63" t="e">
        <f>#REF!</f>
        <v>#REF!</v>
      </c>
      <c r="G327" s="63">
        <f>'PLANILHA ORÇAMENTÁRIA'!H232</f>
        <v>0</v>
      </c>
      <c r="H327" s="65" t="e">
        <f>#REF!</f>
        <v>#REF!</v>
      </c>
      <c r="I327" s="63">
        <f>'PLANILHA ORÇAMENTÁRIA'!I232</f>
        <v>0</v>
      </c>
      <c r="J327" s="43" t="e">
        <f t="shared" si="8"/>
        <v>#REF!</v>
      </c>
      <c r="K327" s="44" t="e">
        <f t="shared" si="9"/>
        <v>#REF!</v>
      </c>
    </row>
    <row r="328" spans="1:11" ht="27.6">
      <c r="A328" s="66" t="str">
        <f>'PLANILHA ORÇAMENTÁRIA'!B368</f>
        <v>18.11</v>
      </c>
      <c r="B328" s="66" t="e">
        <f>#REF!</f>
        <v>#REF!</v>
      </c>
      <c r="C328" s="68" t="str">
        <f>'PLANILHA ORÇAMENTÁRIA'!D368</f>
        <v>GRELHA DE ACO INOX, 15X15CM,SISTEMA ROTATIVO,COM CAIXILHO.FORNECIMENTO</v>
      </c>
      <c r="D328" s="66" t="str">
        <f>'PLANILHA ORÇAMENTÁRIA'!E368</f>
        <v>UN</v>
      </c>
      <c r="E328" s="64">
        <f>'PLANILHA ORÇAMENTÁRIA'!F368</f>
        <v>30</v>
      </c>
      <c r="F328" s="63" t="e">
        <f>#REF!</f>
        <v>#REF!</v>
      </c>
      <c r="G328" s="63">
        <f>'PLANILHA ORÇAMENTÁRIA'!H368</f>
        <v>0</v>
      </c>
      <c r="H328" s="65" t="e">
        <f>#REF!</f>
        <v>#REF!</v>
      </c>
      <c r="I328" s="63">
        <f>'PLANILHA ORÇAMENTÁRIA'!I368</f>
        <v>0</v>
      </c>
      <c r="J328" s="43" t="e">
        <f t="shared" si="8"/>
        <v>#REF!</v>
      </c>
      <c r="K328" s="44" t="e">
        <f t="shared" si="9"/>
        <v>#REF!</v>
      </c>
    </row>
    <row r="329" spans="1:11" ht="15">
      <c r="A329" s="66" t="e">
        <f>#REF!</f>
        <v>#REF!</v>
      </c>
      <c r="B329" s="66" t="e">
        <f>#REF!</f>
        <v>#REF!</v>
      </c>
      <c r="C329" s="68" t="e">
        <f>#REF!</f>
        <v>#REF!</v>
      </c>
      <c r="D329" s="66" t="e">
        <f>#REF!</f>
        <v>#REF!</v>
      </c>
      <c r="E329" s="64" t="e">
        <f>#REF!</f>
        <v>#REF!</v>
      </c>
      <c r="F329" s="63" t="e">
        <f>#REF!</f>
        <v>#REF!</v>
      </c>
      <c r="G329" s="63" t="e">
        <f>#REF!</f>
        <v>#REF!</v>
      </c>
      <c r="H329" s="65" t="e">
        <f>#REF!</f>
        <v>#REF!</v>
      </c>
      <c r="I329" s="63" t="e">
        <f>#REF!</f>
        <v>#REF!</v>
      </c>
      <c r="J329" s="43" t="e">
        <f t="shared" si="8"/>
        <v>#REF!</v>
      </c>
      <c r="K329" s="44" t="e">
        <f t="shared" si="9"/>
        <v>#REF!</v>
      </c>
    </row>
    <row r="330" spans="1:11" ht="15">
      <c r="A330" s="66" t="e">
        <f>#REF!</f>
        <v>#REF!</v>
      </c>
      <c r="B330" s="66" t="e">
        <f>#REF!</f>
        <v>#REF!</v>
      </c>
      <c r="C330" s="68" t="e">
        <f>#REF!</f>
        <v>#REF!</v>
      </c>
      <c r="D330" s="66" t="e">
        <f>#REF!</f>
        <v>#REF!</v>
      </c>
      <c r="E330" s="64" t="e">
        <f>#REF!</f>
        <v>#REF!</v>
      </c>
      <c r="F330" s="63" t="e">
        <f>#REF!</f>
        <v>#REF!</v>
      </c>
      <c r="G330" s="63" t="e">
        <f>#REF!</f>
        <v>#REF!</v>
      </c>
      <c r="H330" s="65" t="e">
        <f>#REF!</f>
        <v>#REF!</v>
      </c>
      <c r="I330" s="63" t="e">
        <f>#REF!</f>
        <v>#REF!</v>
      </c>
      <c r="J330" s="43" t="e">
        <f t="shared" si="8"/>
        <v>#REF!</v>
      </c>
      <c r="K330" s="44" t="e">
        <f t="shared" si="9"/>
        <v>#REF!</v>
      </c>
    </row>
    <row r="331" spans="1:11" ht="15">
      <c r="A331" s="66" t="e">
        <f>#REF!</f>
        <v>#REF!</v>
      </c>
      <c r="B331" s="66" t="e">
        <f>#REF!</f>
        <v>#REF!</v>
      </c>
      <c r="C331" s="68" t="e">
        <f>#REF!</f>
        <v>#REF!</v>
      </c>
      <c r="D331" s="66" t="e">
        <f>#REF!</f>
        <v>#REF!</v>
      </c>
      <c r="E331" s="64" t="e">
        <f>#REF!</f>
        <v>#REF!</v>
      </c>
      <c r="F331" s="63" t="e">
        <f>#REF!</f>
        <v>#REF!</v>
      </c>
      <c r="G331" s="63" t="e">
        <f>#REF!</f>
        <v>#REF!</v>
      </c>
      <c r="H331" s="65" t="e">
        <f>#REF!</f>
        <v>#REF!</v>
      </c>
      <c r="I331" s="63" t="e">
        <f>#REF!</f>
        <v>#REF!</v>
      </c>
      <c r="J331" s="43" t="e">
        <f t="shared" si="8"/>
        <v>#REF!</v>
      </c>
      <c r="K331" s="44" t="e">
        <f t="shared" si="9"/>
        <v>#REF!</v>
      </c>
    </row>
    <row r="332" spans="1:11" ht="27.6">
      <c r="A332" s="66" t="str">
        <f>'PLANILHA ORÇAMENTÁRIA'!B324</f>
        <v>15.97</v>
      </c>
      <c r="B332" s="66" t="e">
        <f>#REF!</f>
        <v>#REF!</v>
      </c>
      <c r="C332" s="68" t="str">
        <f>'PLANILHA ORÇAMENTÁRIA'!D324</f>
        <v>CABO DE COBRE FLEXIVEL DE 750V,SECAO DE 2X4,0MM2,PVC/70°C.FORNECIMENTO</v>
      </c>
      <c r="D332" s="66" t="str">
        <f>'PLANILHA ORÇAMENTÁRIA'!E324</f>
        <v>M</v>
      </c>
      <c r="E332" s="64">
        <f>'PLANILHA ORÇAMENTÁRIA'!F324</f>
        <v>313</v>
      </c>
      <c r="F332" s="63" t="e">
        <f>#REF!</f>
        <v>#REF!</v>
      </c>
      <c r="G332" s="63">
        <f>'PLANILHA ORÇAMENTÁRIA'!H324</f>
        <v>0</v>
      </c>
      <c r="H332" s="65" t="e">
        <f>#REF!</f>
        <v>#REF!</v>
      </c>
      <c r="I332" s="63">
        <f>'PLANILHA ORÇAMENTÁRIA'!I324</f>
        <v>0</v>
      </c>
      <c r="J332" s="43" t="e">
        <f t="shared" si="8"/>
        <v>#REF!</v>
      </c>
      <c r="K332" s="44" t="e">
        <f t="shared" si="9"/>
        <v>#REF!</v>
      </c>
    </row>
    <row r="333" spans="1:11" ht="27.6">
      <c r="A333" s="66" t="str">
        <f>'PLANILHA ORÇAMENTÁRIA'!B269</f>
        <v>15.42</v>
      </c>
      <c r="B333" s="66" t="e">
        <f>#REF!</f>
        <v>#REF!</v>
      </c>
      <c r="C333" s="68" t="str">
        <f>'PLANILHA ORÇAMENTÁRIA'!D269</f>
        <v>TOMADA ELETRICA 2P+T,20A/250V,PADRAO BRASILEIRO,DE SOBREPOR.FORNECIMENTO E COLOCACAO</v>
      </c>
      <c r="D333" s="66" t="str">
        <f>'PLANILHA ORÇAMENTÁRIA'!E269</f>
        <v>UN</v>
      </c>
      <c r="E333" s="64">
        <f>'PLANILHA ORÇAMENTÁRIA'!F269</f>
        <v>83</v>
      </c>
      <c r="F333" s="63" t="e">
        <f>#REF!</f>
        <v>#REF!</v>
      </c>
      <c r="G333" s="63">
        <f>'PLANILHA ORÇAMENTÁRIA'!H269</f>
        <v>0</v>
      </c>
      <c r="H333" s="65" t="e">
        <f>#REF!</f>
        <v>#REF!</v>
      </c>
      <c r="I333" s="63">
        <f>'PLANILHA ORÇAMENTÁRIA'!I269</f>
        <v>0</v>
      </c>
      <c r="J333" s="43" t="e">
        <f t="shared" si="8"/>
        <v>#REF!</v>
      </c>
      <c r="K333" s="44" t="e">
        <f t="shared" si="9"/>
        <v>#REF!</v>
      </c>
    </row>
    <row r="334" spans="1:11" ht="55.2">
      <c r="A334" s="66" t="str">
        <f>'PLANILHA ORÇAMENTÁRIA'!B28</f>
        <v>1.16</v>
      </c>
      <c r="B334" s="66" t="e">
        <f>#REF!</f>
        <v>#REF!</v>
      </c>
      <c r="C334" s="68" t="str">
        <f>'PLANILHA ORÇAMENTÁRIA'!D28</f>
        <v>PROJETO EXECUTIVO DE INSTALACAO DE SEGURANCA(CFTV E SONORIZACAO),CONSIDERANDO PROJETO BASICO EXISTENTE,ATE 500M2,APRESENTADO EM AUTOCAD,INCLUSIVE AS LEGALIZACOES PERTINENTES</v>
      </c>
      <c r="D334" s="66" t="str">
        <f>'PLANILHA ORÇAMENTÁRIA'!E28</f>
        <v>M2</v>
      </c>
      <c r="E334" s="64">
        <f>'PLANILHA ORÇAMENTÁRIA'!F28</f>
        <v>500</v>
      </c>
      <c r="F334" s="63" t="e">
        <f>#REF!</f>
        <v>#REF!</v>
      </c>
      <c r="G334" s="63">
        <f>'PLANILHA ORÇAMENTÁRIA'!H28</f>
        <v>0</v>
      </c>
      <c r="H334" s="65" t="e">
        <f>#REF!</f>
        <v>#REF!</v>
      </c>
      <c r="I334" s="63">
        <f>'PLANILHA ORÇAMENTÁRIA'!I28</f>
        <v>0</v>
      </c>
      <c r="J334" s="43" t="e">
        <f t="shared" si="8"/>
        <v>#REF!</v>
      </c>
      <c r="K334" s="44" t="e">
        <f t="shared" si="9"/>
        <v>#REF!</v>
      </c>
    </row>
    <row r="335" spans="1:11" ht="69">
      <c r="A335" s="66" t="str">
        <f>'PLANILHA ORÇAMENTÁRIA'!B30</f>
        <v>1.18</v>
      </c>
      <c r="B335" s="66" t="e">
        <f>#REF!</f>
        <v>#REF!</v>
      </c>
      <c r="C335" s="68" t="str">
        <f>'PLANILHA ORÇAMENTÁRIA'!D30</f>
        <v>PROJETO EXECUTIVO DE INSTALACAO DE INCENDIO E SPDA,CONSIDERANDO PROJETO BASICO EXISTENTE,PARA PREDIOS ESCOLARES E/OU ADMINISTRATIVOS ATE 500M2,APRESENTADO EM AUTOCAD,INCLUSIVE AS LEGALIZACOES PERTINENTES</v>
      </c>
      <c r="D335" s="66" t="str">
        <f>'PLANILHA ORÇAMENTÁRIA'!E30</f>
        <v>M2</v>
      </c>
      <c r="E335" s="64">
        <f>'PLANILHA ORÇAMENTÁRIA'!F30</f>
        <v>500</v>
      </c>
      <c r="F335" s="63" t="e">
        <f>#REF!</f>
        <v>#REF!</v>
      </c>
      <c r="G335" s="63">
        <f>'PLANILHA ORÇAMENTÁRIA'!H30</f>
        <v>0</v>
      </c>
      <c r="H335" s="65" t="e">
        <f>#REF!</f>
        <v>#REF!</v>
      </c>
      <c r="I335" s="63">
        <f>'PLANILHA ORÇAMENTÁRIA'!I30</f>
        <v>0</v>
      </c>
      <c r="J335" s="43" t="e">
        <f t="shared" si="8"/>
        <v>#REF!</v>
      </c>
      <c r="K335" s="44" t="e">
        <f t="shared" si="9"/>
        <v>#REF!</v>
      </c>
    </row>
    <row r="336" spans="1:11" ht="15">
      <c r="A336" s="66" t="str">
        <f>'PLANILHA ORÇAMENTÁRIA'!B219</f>
        <v>14.26</v>
      </c>
      <c r="B336" s="66" t="e">
        <f>#REF!</f>
        <v>#REF!</v>
      </c>
      <c r="C336" s="68" t="str">
        <f>'PLANILHA ORÇAMENTÁRIA'!D219</f>
        <v>PIVO PARA PORTA DE VIDRO TEMPERADO.FORNECIMENTO</v>
      </c>
      <c r="D336" s="66" t="str">
        <f>'PLANILHA ORÇAMENTÁRIA'!E219</f>
        <v>UN</v>
      </c>
      <c r="E336" s="64">
        <f>'PLANILHA ORÇAMENTÁRIA'!F219</f>
        <v>14</v>
      </c>
      <c r="F336" s="63" t="e">
        <f>#REF!</f>
        <v>#REF!</v>
      </c>
      <c r="G336" s="63">
        <f>'PLANILHA ORÇAMENTÁRIA'!H219</f>
        <v>0</v>
      </c>
      <c r="H336" s="65" t="e">
        <f>#REF!</f>
        <v>#REF!</v>
      </c>
      <c r="I336" s="63">
        <f>'PLANILHA ORÇAMENTÁRIA'!I219</f>
        <v>0</v>
      </c>
      <c r="J336" s="43" t="e">
        <f t="shared" si="8"/>
        <v>#REF!</v>
      </c>
      <c r="K336" s="44" t="e">
        <f t="shared" si="9"/>
        <v>#REF!</v>
      </c>
    </row>
    <row r="337" spans="1:11" ht="27.6">
      <c r="A337" s="66" t="str">
        <f>'PLANILHA ORÇAMENTÁRIA'!B209</f>
        <v>14.16</v>
      </c>
      <c r="B337" s="66" t="e">
        <f>#REF!</f>
        <v>#REF!</v>
      </c>
      <c r="C337" s="68" t="str">
        <f>'PLANILHA ORÇAMENTÁRIA'!D209</f>
        <v>MANCAL SUPERIOR PARA PORTA DE VIDRO TEMPERADO DE 10MM.FORNECIMENTO</v>
      </c>
      <c r="D337" s="66" t="str">
        <f>'PLANILHA ORÇAMENTÁRIA'!E209</f>
        <v>UN</v>
      </c>
      <c r="E337" s="64">
        <f>'PLANILHA ORÇAMENTÁRIA'!F209</f>
        <v>14</v>
      </c>
      <c r="F337" s="63" t="e">
        <f>#REF!</f>
        <v>#REF!</v>
      </c>
      <c r="G337" s="63">
        <f>'PLANILHA ORÇAMENTÁRIA'!H209</f>
        <v>0</v>
      </c>
      <c r="H337" s="65" t="e">
        <f>#REF!</f>
        <v>#REF!</v>
      </c>
      <c r="I337" s="63">
        <f>'PLANILHA ORÇAMENTÁRIA'!I209</f>
        <v>0</v>
      </c>
      <c r="J337" s="43" t="e">
        <f t="shared" si="8"/>
        <v>#REF!</v>
      </c>
      <c r="K337" s="44" t="e">
        <f t="shared" si="9"/>
        <v>#REF!</v>
      </c>
    </row>
    <row r="338" spans="1:11" ht="110.4">
      <c r="A338" s="66" t="str">
        <f>'PLANILHA ORÇAMENTÁRIA'!B114</f>
        <v>6.16</v>
      </c>
      <c r="B338" s="66" t="e">
        <f>#REF!</f>
        <v>#REF!</v>
      </c>
      <c r="C338" s="68" t="str">
        <f>'PLANILHA ORÇAMENTÁRIA'!D114</f>
        <v>DUTO CORRUGADO HELICOIDAL,NA COR PRETA,SINGELO,DE POLIETILENO DE ALTA DENSIDADE(PEAD),P/PROTECAO DE CONDUTORES ELETRICOSEM INSTAL.SUBTERRANEAS,DIAM.NOMINAL 2",SENDO O DIAM.INT. 50,8MM,FORNECIDO C/2 TAMPOES NAS EXTREMIDADES,FITA DE AVISO "PERIGO" C/FIO GUIA DE ACO GALV.REVEST.PVC,CONFORME ABNT NBR 13897 E 13898,LANC.DIR.SOLO,INCLUSIVE CONEXOES E KIT VEDACAO</v>
      </c>
      <c r="D338" s="66" t="str">
        <f>'PLANILHA ORÇAMENTÁRIA'!E114</f>
        <v>M</v>
      </c>
      <c r="E338" s="64">
        <f>'PLANILHA ORÇAMENTÁRIA'!F114</f>
        <v>168</v>
      </c>
      <c r="F338" s="63" t="e">
        <f>#REF!</f>
        <v>#REF!</v>
      </c>
      <c r="G338" s="63">
        <f>'PLANILHA ORÇAMENTÁRIA'!H114</f>
        <v>0</v>
      </c>
      <c r="H338" s="65" t="e">
        <f>#REF!</f>
        <v>#REF!</v>
      </c>
      <c r="I338" s="63">
        <f>'PLANILHA ORÇAMENTÁRIA'!I114</f>
        <v>0</v>
      </c>
      <c r="J338" s="43" t="e">
        <f t="shared" si="8"/>
        <v>#REF!</v>
      </c>
      <c r="K338" s="44" t="e">
        <f t="shared" si="9"/>
        <v>#REF!</v>
      </c>
    </row>
    <row r="339" spans="1:11" ht="27.6">
      <c r="A339" s="66" t="str">
        <f>'PLANILHA ORÇAMENTÁRIA'!B251</f>
        <v>15.24</v>
      </c>
      <c r="B339" s="66" t="e">
        <f>#REF!</f>
        <v>#REF!</v>
      </c>
      <c r="C339" s="68" t="str">
        <f>'PLANILHA ORÇAMENTÁRIA'!D251</f>
        <v>DISJUNTOR TERMOMAGNETICO TRIPOLAR,DE 40 A 63A,3KA,MODELO DIN,TIPO C.FORNECIMENTO E COLOCACAO</v>
      </c>
      <c r="D339" s="66" t="str">
        <f>'PLANILHA ORÇAMENTÁRIA'!E251</f>
        <v>UN</v>
      </c>
      <c r="E339" s="64">
        <f>'PLANILHA ORÇAMENTÁRIA'!F251</f>
        <v>6</v>
      </c>
      <c r="F339" s="63" t="e">
        <f>#REF!</f>
        <v>#REF!</v>
      </c>
      <c r="G339" s="63">
        <f>'PLANILHA ORÇAMENTÁRIA'!H251</f>
        <v>0</v>
      </c>
      <c r="H339" s="65" t="e">
        <f>#REF!</f>
        <v>#REF!</v>
      </c>
      <c r="I339" s="63">
        <f>'PLANILHA ORÇAMENTÁRIA'!I251</f>
        <v>0</v>
      </c>
      <c r="J339" s="43" t="e">
        <f aca="true" t="shared" si="10" ref="J339:J402">I339/$H$14</f>
        <v>#REF!</v>
      </c>
      <c r="K339" s="44" t="e">
        <f t="shared" si="9"/>
        <v>#REF!</v>
      </c>
    </row>
    <row r="340" spans="1:11" ht="41.4">
      <c r="A340" s="66" t="str">
        <f>'PLANILHA ORÇAMENTÁRIA'!B235</f>
        <v>15.8</v>
      </c>
      <c r="B340" s="66" t="e">
        <f>#REF!</f>
        <v>#REF!</v>
      </c>
      <c r="C340" s="68" t="str">
        <f>'PLANILHA ORÇAMENTÁRIA'!D235</f>
        <v>SUPORTE PARA FIXACAO DE CABO PARA PARA-RAIO,COM 20CM DE COMPRIMENTO,COM ISOLADOR.FORNECIMENTO E COLOCACAO</v>
      </c>
      <c r="D340" s="66" t="str">
        <f>'PLANILHA ORÇAMENTÁRIA'!E235</f>
        <v>UN</v>
      </c>
      <c r="E340" s="64">
        <f>'PLANILHA ORÇAMENTÁRIA'!F235</f>
        <v>84</v>
      </c>
      <c r="F340" s="63" t="e">
        <f>#REF!</f>
        <v>#REF!</v>
      </c>
      <c r="G340" s="63">
        <f>'PLANILHA ORÇAMENTÁRIA'!H235</f>
        <v>0</v>
      </c>
      <c r="H340" s="65" t="e">
        <f>#REF!</f>
        <v>#REF!</v>
      </c>
      <c r="I340" s="63">
        <f>'PLANILHA ORÇAMENTÁRIA'!I235</f>
        <v>0</v>
      </c>
      <c r="J340" s="43" t="e">
        <f t="shared" si="10"/>
        <v>#REF!</v>
      </c>
      <c r="K340" s="44" t="e">
        <f aca="true" t="shared" si="11" ref="K340:K403">K339+J340</f>
        <v>#REF!</v>
      </c>
    </row>
    <row r="341" spans="1:11" ht="110.4">
      <c r="A341" s="66" t="str">
        <f>'PLANILHA ORÇAMENTÁRIA'!B314</f>
        <v>15.87</v>
      </c>
      <c r="B341" s="66" t="e">
        <f>#REF!</f>
        <v>#REF!</v>
      </c>
      <c r="C341" s="68" t="str">
        <f>'PLANILHA ORÇAMENTÁRIA'!D314</f>
        <v>INSTALACAO E ASSENTAMENTO DE VASO SANITARIO INDIVIDUAL E VALVULA DE DESCARGA(EXCL.ESTES)EM PAVIMENTO ELEVADO,COMPREENDENDO:INSTALACAO HIDRAULICA COM 2,00M TUBO PVC 50MM,COM CONEXOES ATE A VALVULA E APOS ESTA ATE VASO,LIGACAO DE ESGOTO COM 3,00M DE TUBO DE PVC DE 100MM AOS TUBOS QUEDA E VENTILACAO,INCLUSIVE CONEXOES,EXCLUSIVE OS TUBOS QUEDA E VENTILACAO</v>
      </c>
      <c r="D341" s="66" t="str">
        <f>'PLANILHA ORÇAMENTÁRIA'!E314</f>
        <v>UN</v>
      </c>
      <c r="E341" s="64">
        <f>'PLANILHA ORÇAMENTÁRIA'!F314</f>
        <v>15</v>
      </c>
      <c r="F341" s="63" t="e">
        <f>#REF!</f>
        <v>#REF!</v>
      </c>
      <c r="G341" s="63">
        <f>'PLANILHA ORÇAMENTÁRIA'!H314</f>
        <v>0</v>
      </c>
      <c r="H341" s="65" t="e">
        <f>#REF!</f>
        <v>#REF!</v>
      </c>
      <c r="I341" s="63">
        <f>'PLANILHA ORÇAMENTÁRIA'!I314</f>
        <v>0</v>
      </c>
      <c r="J341" s="43" t="e">
        <f t="shared" si="10"/>
        <v>#REF!</v>
      </c>
      <c r="K341" s="44" t="e">
        <f t="shared" si="11"/>
        <v>#REF!</v>
      </c>
    </row>
    <row r="342" spans="1:11" ht="15">
      <c r="A342" s="66" t="e">
        <f>#REF!</f>
        <v>#REF!</v>
      </c>
      <c r="B342" s="66" t="e">
        <f>#REF!</f>
        <v>#REF!</v>
      </c>
      <c r="C342" s="68" t="e">
        <f>#REF!</f>
        <v>#REF!</v>
      </c>
      <c r="D342" s="66" t="e">
        <f>#REF!</f>
        <v>#REF!</v>
      </c>
      <c r="E342" s="64" t="e">
        <f>#REF!</f>
        <v>#REF!</v>
      </c>
      <c r="F342" s="63" t="e">
        <f>#REF!</f>
        <v>#REF!</v>
      </c>
      <c r="G342" s="63" t="e">
        <f>#REF!</f>
        <v>#REF!</v>
      </c>
      <c r="H342" s="65" t="e">
        <f>#REF!</f>
        <v>#REF!</v>
      </c>
      <c r="I342" s="63" t="e">
        <f>#REF!</f>
        <v>#REF!</v>
      </c>
      <c r="J342" s="43" t="e">
        <f t="shared" si="10"/>
        <v>#REF!</v>
      </c>
      <c r="K342" s="44" t="e">
        <f t="shared" si="11"/>
        <v>#REF!</v>
      </c>
    </row>
    <row r="343" spans="1:11" ht="27.6">
      <c r="A343" s="66" t="str">
        <f>'PLANILHA ORÇAMENTÁRIA'!B317</f>
        <v>15.90</v>
      </c>
      <c r="B343" s="66" t="e">
        <f>#REF!</f>
        <v>#REF!</v>
      </c>
      <c r="C343" s="68" t="str">
        <f>'PLANILHA ORÇAMENTÁRIA'!D317</f>
        <v>LAMPADA LED,BULBO,A60,9W,100/240V,BASE E-27.FORNECIMENTO E COLOCACAO</v>
      </c>
      <c r="D343" s="66" t="str">
        <f>'PLANILHA ORÇAMENTÁRIA'!E317</f>
        <v>UN</v>
      </c>
      <c r="E343" s="64">
        <f>'PLANILHA ORÇAMENTÁRIA'!F317</f>
        <v>38</v>
      </c>
      <c r="F343" s="63" t="e">
        <f>#REF!</f>
        <v>#REF!</v>
      </c>
      <c r="G343" s="63">
        <f>'PLANILHA ORÇAMENTÁRIA'!H317</f>
        <v>0</v>
      </c>
      <c r="H343" s="65" t="e">
        <f>#REF!</f>
        <v>#REF!</v>
      </c>
      <c r="I343" s="63">
        <f>'PLANILHA ORÇAMENTÁRIA'!I317</f>
        <v>0</v>
      </c>
      <c r="J343" s="43" t="e">
        <f t="shared" si="10"/>
        <v>#REF!</v>
      </c>
      <c r="K343" s="44" t="e">
        <f t="shared" si="11"/>
        <v>#REF!</v>
      </c>
    </row>
    <row r="344" spans="1:11" ht="41.4">
      <c r="A344" s="66" t="str">
        <f>'PLANILHA ORÇAMENTÁRIA'!B304</f>
        <v>15.77</v>
      </c>
      <c r="B344" s="66" t="e">
        <f>#REF!</f>
        <v>#REF!</v>
      </c>
      <c r="C344" s="68" t="str">
        <f>'PLANILHA ORÇAMENTÁRIA'!D304</f>
        <v>CALHA DE PISO NORMAL,EM PVC,DN 200,INCLUSIVE ESCAVACAO MANUAL E CAMADA DE CONCRETO PARA ASSENTAMENTO.FORNECIMENTO E COLOCACAO</v>
      </c>
      <c r="D344" s="66" t="str">
        <f>'PLANILHA ORÇAMENTÁRIA'!E304</f>
        <v>M</v>
      </c>
      <c r="E344" s="64">
        <f>'PLANILHA ORÇAMENTÁRIA'!F304</f>
        <v>11.5</v>
      </c>
      <c r="F344" s="63" t="e">
        <f>#REF!</f>
        <v>#REF!</v>
      </c>
      <c r="G344" s="63">
        <f>'PLANILHA ORÇAMENTÁRIA'!H304</f>
        <v>0</v>
      </c>
      <c r="H344" s="65" t="e">
        <f>#REF!</f>
        <v>#REF!</v>
      </c>
      <c r="I344" s="63">
        <f>'PLANILHA ORÇAMENTÁRIA'!I304</f>
        <v>0</v>
      </c>
      <c r="J344" s="43" t="e">
        <f t="shared" si="10"/>
        <v>#REF!</v>
      </c>
      <c r="K344" s="44" t="e">
        <f t="shared" si="11"/>
        <v>#REF!</v>
      </c>
    </row>
    <row r="345" spans="1:11" ht="15">
      <c r="A345" s="66" t="e">
        <f>#REF!</f>
        <v>#REF!</v>
      </c>
      <c r="B345" s="66" t="e">
        <f>#REF!</f>
        <v>#REF!</v>
      </c>
      <c r="C345" s="68" t="e">
        <f>#REF!</f>
        <v>#REF!</v>
      </c>
      <c r="D345" s="66" t="e">
        <f>#REF!</f>
        <v>#REF!</v>
      </c>
      <c r="E345" s="64" t="e">
        <f>#REF!</f>
        <v>#REF!</v>
      </c>
      <c r="F345" s="63" t="e">
        <f>#REF!</f>
        <v>#REF!</v>
      </c>
      <c r="G345" s="63" t="e">
        <f>#REF!</f>
        <v>#REF!</v>
      </c>
      <c r="H345" s="65" t="e">
        <f>#REF!</f>
        <v>#REF!</v>
      </c>
      <c r="I345" s="63" t="e">
        <f>#REF!</f>
        <v>#REF!</v>
      </c>
      <c r="J345" s="43" t="e">
        <f t="shared" si="10"/>
        <v>#REF!</v>
      </c>
      <c r="K345" s="44" t="e">
        <f t="shared" si="11"/>
        <v>#REF!</v>
      </c>
    </row>
    <row r="346" spans="1:11" ht="27.6">
      <c r="A346" s="66" t="str">
        <f>'PLANILHA ORÇAMENTÁRIA'!B236</f>
        <v>15.9</v>
      </c>
      <c r="B346" s="66" t="e">
        <f>#REF!</f>
        <v>#REF!</v>
      </c>
      <c r="C346" s="68" t="str">
        <f>'PLANILHA ORÇAMENTÁRIA'!D236</f>
        <v>HASTE PARA ATERRAMENTO,DE COBRE DE 5/8"(16MM),COM 3,00M DE COMPRIMENTO.FORNECIMENTO E COLOCACAO</v>
      </c>
      <c r="D346" s="66" t="str">
        <f>'PLANILHA ORÇAMENTÁRIA'!E236</f>
        <v>UN</v>
      </c>
      <c r="E346" s="64">
        <f>'PLANILHA ORÇAMENTÁRIA'!F236</f>
        <v>12</v>
      </c>
      <c r="F346" s="63" t="e">
        <f>#REF!</f>
        <v>#REF!</v>
      </c>
      <c r="G346" s="63">
        <f>'PLANILHA ORÇAMENTÁRIA'!H236</f>
        <v>0</v>
      </c>
      <c r="H346" s="65" t="e">
        <f>#REF!</f>
        <v>#REF!</v>
      </c>
      <c r="I346" s="63">
        <f>'PLANILHA ORÇAMENTÁRIA'!I236</f>
        <v>0</v>
      </c>
      <c r="J346" s="43" t="e">
        <f t="shared" si="10"/>
        <v>#REF!</v>
      </c>
      <c r="K346" s="44" t="e">
        <f t="shared" si="11"/>
        <v>#REF!</v>
      </c>
    </row>
    <row r="347" spans="1:11" ht="27.6">
      <c r="A347" s="66" t="str">
        <f>'PLANILHA ORÇAMENTÁRIA'!B116</f>
        <v>6.18</v>
      </c>
      <c r="B347" s="66" t="e">
        <f>#REF!</f>
        <v>#REF!</v>
      </c>
      <c r="C347" s="68" t="str">
        <f>'PLANILHA ORÇAMENTÁRIA'!D116</f>
        <v>TUBO DE PVC RIGIDO,ROSQUEAVEL,PARA AGUA FRIA,COM DIAMETRO DE1".FORNECIMENTO</v>
      </c>
      <c r="D347" s="66" t="str">
        <f>'PLANILHA ORÇAMENTÁRIA'!E116</f>
        <v>M</v>
      </c>
      <c r="E347" s="64">
        <f>'PLANILHA ORÇAMENTÁRIA'!F116</f>
        <v>6</v>
      </c>
      <c r="F347" s="63" t="e">
        <f>#REF!</f>
        <v>#REF!</v>
      </c>
      <c r="G347" s="63">
        <f>'PLANILHA ORÇAMENTÁRIA'!H116</f>
        <v>0</v>
      </c>
      <c r="H347" s="65" t="e">
        <f>#REF!</f>
        <v>#REF!</v>
      </c>
      <c r="I347" s="63">
        <f>'PLANILHA ORÇAMENTÁRIA'!I116</f>
        <v>0</v>
      </c>
      <c r="J347" s="43" t="e">
        <f t="shared" si="10"/>
        <v>#REF!</v>
      </c>
      <c r="K347" s="44" t="e">
        <f t="shared" si="11"/>
        <v>#REF!</v>
      </c>
    </row>
    <row r="348" spans="1:11" ht="27.6">
      <c r="A348" s="66" t="str">
        <f>'PLANILHA ORÇAMENTÁRIA'!B110</f>
        <v>6.12</v>
      </c>
      <c r="B348" s="66" t="e">
        <f>#REF!</f>
        <v>#REF!</v>
      </c>
      <c r="C348" s="68" t="str">
        <f>'PLANILHA ORÇAMENTÁRIA'!D110</f>
        <v>PEDRA BRITADA Nº3,INCLUSIVE TRANSPORTE,PARA REGIAO METROPOLITANA DO RIO DE JANEIRO.FORNECIMENTO</v>
      </c>
      <c r="D348" s="66" t="str">
        <f>'PLANILHA ORÇAMENTÁRIA'!E110</f>
        <v>M3</v>
      </c>
      <c r="E348" s="64">
        <f>'PLANILHA ORÇAMENTÁRIA'!F110</f>
        <v>2.9</v>
      </c>
      <c r="F348" s="63" t="e">
        <f>#REF!</f>
        <v>#REF!</v>
      </c>
      <c r="G348" s="63">
        <f>'PLANILHA ORÇAMENTÁRIA'!H110</f>
        <v>0</v>
      </c>
      <c r="H348" s="65" t="e">
        <f>#REF!</f>
        <v>#REF!</v>
      </c>
      <c r="I348" s="63">
        <f>'PLANILHA ORÇAMENTÁRIA'!I110</f>
        <v>0</v>
      </c>
      <c r="J348" s="43" t="e">
        <f t="shared" si="10"/>
        <v>#REF!</v>
      </c>
      <c r="K348" s="44" t="e">
        <f t="shared" si="11"/>
        <v>#REF!</v>
      </c>
    </row>
    <row r="349" spans="1:11" ht="41.4">
      <c r="A349" s="66" t="str">
        <f>'PLANILHA ORÇAMENTÁRIA'!B119</f>
        <v>6.21</v>
      </c>
      <c r="B349" s="66" t="e">
        <f>#REF!</f>
        <v>#REF!</v>
      </c>
      <c r="C349" s="68" t="str">
        <f>'PLANILHA ORÇAMENTÁRIA'!D119</f>
        <v>LIGACAO DE AGUAS PLUVIAIS OU DOMICILIARES SERVIDAS A REDE PUBLICA,NO CASO DESTA ESTAR LOCALIZADA SOB O PASSEIO</v>
      </c>
      <c r="D349" s="66" t="str">
        <f>'PLANILHA ORÇAMENTÁRIA'!E119</f>
        <v>UN</v>
      </c>
      <c r="E349" s="64">
        <f>'PLANILHA ORÇAMENTÁRIA'!F119</f>
        <v>3</v>
      </c>
      <c r="F349" s="63" t="e">
        <f>#REF!</f>
        <v>#REF!</v>
      </c>
      <c r="G349" s="63">
        <f>'PLANILHA ORÇAMENTÁRIA'!H119</f>
        <v>0</v>
      </c>
      <c r="H349" s="65" t="e">
        <f>#REF!</f>
        <v>#REF!</v>
      </c>
      <c r="I349" s="63">
        <f>'PLANILHA ORÇAMENTÁRIA'!I119</f>
        <v>0</v>
      </c>
      <c r="J349" s="43" t="e">
        <f t="shared" si="10"/>
        <v>#REF!</v>
      </c>
      <c r="K349" s="44" t="e">
        <f t="shared" si="11"/>
        <v>#REF!</v>
      </c>
    </row>
    <row r="350" spans="1:11" ht="55.2">
      <c r="A350" s="66" t="str">
        <f>'PLANILHA ORÇAMENTÁRIA'!B277</f>
        <v>15.50</v>
      </c>
      <c r="B350" s="66" t="e">
        <f>#REF!</f>
        <v>#REF!</v>
      </c>
      <c r="C350" s="68" t="str">
        <f>'PLANILHA ORÇAMENTÁRIA'!D277</f>
        <v>ELETRODUTO DE PVC RIGIDO ROSQUEAVEL DE 2",INCLUSIVE CONEXOESE EMENDAS,EXCLUSIVE ABERTURA E FECHAMENTO DE RASGO.FORNECIMENTO E ASSENTAMENTO</v>
      </c>
      <c r="D350" s="66" t="str">
        <f>'PLANILHA ORÇAMENTÁRIA'!E277</f>
        <v>M</v>
      </c>
      <c r="E350" s="64">
        <f>'PLANILHA ORÇAMENTÁRIA'!F277</f>
        <v>48</v>
      </c>
      <c r="F350" s="63" t="e">
        <f>#REF!</f>
        <v>#REF!</v>
      </c>
      <c r="G350" s="63">
        <f>'PLANILHA ORÇAMENTÁRIA'!H277</f>
        <v>0</v>
      </c>
      <c r="H350" s="65" t="e">
        <f>#REF!</f>
        <v>#REF!</v>
      </c>
      <c r="I350" s="63">
        <f>'PLANILHA ORÇAMENTÁRIA'!I277</f>
        <v>0</v>
      </c>
      <c r="J350" s="43" t="e">
        <f t="shared" si="10"/>
        <v>#REF!</v>
      </c>
      <c r="K350" s="44" t="e">
        <f t="shared" si="11"/>
        <v>#REF!</v>
      </c>
    </row>
    <row r="351" spans="1:11" ht="69">
      <c r="A351" s="66" t="str">
        <f>'PLANILHA ORÇAMENTÁRIA'!B245</f>
        <v>15.18</v>
      </c>
      <c r="B351" s="66" t="e">
        <f>#REF!</f>
        <v>#REF!</v>
      </c>
      <c r="C351" s="68" t="str">
        <f>'PLANILHA ORÇAMENTÁRIA'!D245</f>
        <v>DISJUNTOR/INTERRUPTOR DIFERENCIAL RESIDUAL(DDR),CLASSE AC,2POLOS,INSTANTANEO,CORRENTE NOMINAL(IN)63AX240V,SENSIBILIDADE30MA/300MA.FORNECIMENTO E COLOCACAO</v>
      </c>
      <c r="D351" s="66" t="str">
        <f>'PLANILHA ORÇAMENTÁRIA'!E245</f>
        <v>UN</v>
      </c>
      <c r="E351" s="64">
        <f>'PLANILHA ORÇAMENTÁRIA'!F245</f>
        <v>3</v>
      </c>
      <c r="F351" s="63" t="e">
        <f>#REF!</f>
        <v>#REF!</v>
      </c>
      <c r="G351" s="63">
        <f>'PLANILHA ORÇAMENTÁRIA'!H245</f>
        <v>0</v>
      </c>
      <c r="H351" s="65" t="e">
        <f>#REF!</f>
        <v>#REF!</v>
      </c>
      <c r="I351" s="63">
        <f>'PLANILHA ORÇAMENTÁRIA'!I245</f>
        <v>0</v>
      </c>
      <c r="J351" s="43" t="e">
        <f t="shared" si="10"/>
        <v>#REF!</v>
      </c>
      <c r="K351" s="44" t="e">
        <f t="shared" si="11"/>
        <v>#REF!</v>
      </c>
    </row>
    <row r="352" spans="1:11" ht="15">
      <c r="A352" s="66" t="e">
        <f>#REF!</f>
        <v>#REF!</v>
      </c>
      <c r="B352" s="66" t="e">
        <f>#REF!</f>
        <v>#REF!</v>
      </c>
      <c r="C352" s="68" t="e">
        <f>#REF!</f>
        <v>#REF!</v>
      </c>
      <c r="D352" s="66" t="e">
        <f>#REF!</f>
        <v>#REF!</v>
      </c>
      <c r="E352" s="64" t="e">
        <f>#REF!</f>
        <v>#REF!</v>
      </c>
      <c r="F352" s="63" t="e">
        <f>#REF!</f>
        <v>#REF!</v>
      </c>
      <c r="G352" s="63" t="e">
        <f>#REF!</f>
        <v>#REF!</v>
      </c>
      <c r="H352" s="65" t="e">
        <f>#REF!</f>
        <v>#REF!</v>
      </c>
      <c r="I352" s="63" t="e">
        <f>#REF!</f>
        <v>#REF!</v>
      </c>
      <c r="J352" s="43" t="e">
        <f t="shared" si="10"/>
        <v>#REF!</v>
      </c>
      <c r="K352" s="44" t="e">
        <f t="shared" si="11"/>
        <v>#REF!</v>
      </c>
    </row>
    <row r="353" spans="1:11" ht="15">
      <c r="A353" s="66" t="e">
        <f>#REF!</f>
        <v>#REF!</v>
      </c>
      <c r="B353" s="66" t="e">
        <f>#REF!</f>
        <v>#REF!</v>
      </c>
      <c r="C353" s="68" t="e">
        <f>#REF!</f>
        <v>#REF!</v>
      </c>
      <c r="D353" s="66" t="e">
        <f>#REF!</f>
        <v>#REF!</v>
      </c>
      <c r="E353" s="64" t="e">
        <f>#REF!</f>
        <v>#REF!</v>
      </c>
      <c r="F353" s="63" t="e">
        <f>#REF!</f>
        <v>#REF!</v>
      </c>
      <c r="G353" s="63" t="e">
        <f>#REF!</f>
        <v>#REF!</v>
      </c>
      <c r="H353" s="65" t="e">
        <f>#REF!</f>
        <v>#REF!</v>
      </c>
      <c r="I353" s="63" t="e">
        <f>#REF!</f>
        <v>#REF!</v>
      </c>
      <c r="J353" s="43" t="e">
        <f t="shared" si="10"/>
        <v>#REF!</v>
      </c>
      <c r="K353" s="44" t="e">
        <f t="shared" si="11"/>
        <v>#REF!</v>
      </c>
    </row>
    <row r="354" spans="1:11" ht="69">
      <c r="A354" s="66" t="str">
        <f>'PLANILHA ORÇAMENTÁRIA'!B307</f>
        <v>15.80</v>
      </c>
      <c r="B354" s="66" t="e">
        <f>#REF!</f>
        <v>#REF!</v>
      </c>
      <c r="C354" s="68" t="str">
        <f>'PLANILHA ORÇAMENTÁRIA'!D307</f>
        <v>MONTAGEM,SEM FORNECIMENTO,DE CONJUNTO MOTO-BOMBA COM POTENCIA ATE 5CV,COMPREENDENDO TODOS OS SERVICOS DE MANUSEIO,ALINHAMENTO,FIXACAO E LIGACOES,INCLUSIVE FORNECIMENTO DE CHUMBADORES E CONECTORES ELETRICOS</v>
      </c>
      <c r="D354" s="66" t="str">
        <f>'PLANILHA ORÇAMENTÁRIA'!E307</f>
        <v>UN</v>
      </c>
      <c r="E354" s="64">
        <f>'PLANILHA ORÇAMENTÁRIA'!F307</f>
        <v>6</v>
      </c>
      <c r="F354" s="63" t="e">
        <f>#REF!</f>
        <v>#REF!</v>
      </c>
      <c r="G354" s="63">
        <f>'PLANILHA ORÇAMENTÁRIA'!H307</f>
        <v>0</v>
      </c>
      <c r="H354" s="65" t="e">
        <f>#REF!</f>
        <v>#REF!</v>
      </c>
      <c r="I354" s="63">
        <f>'PLANILHA ORÇAMENTÁRIA'!I307</f>
        <v>0</v>
      </c>
      <c r="J354" s="43" t="e">
        <f t="shared" si="10"/>
        <v>#REF!</v>
      </c>
      <c r="K354" s="44" t="e">
        <f t="shared" si="11"/>
        <v>#REF!</v>
      </c>
    </row>
    <row r="355" spans="1:11" ht="15">
      <c r="A355" s="66" t="e">
        <f>#REF!</f>
        <v>#REF!</v>
      </c>
      <c r="B355" s="66" t="e">
        <f>#REF!</f>
        <v>#REF!</v>
      </c>
      <c r="C355" s="68" t="e">
        <f>#REF!</f>
        <v>#REF!</v>
      </c>
      <c r="D355" s="66" t="e">
        <f>#REF!</f>
        <v>#REF!</v>
      </c>
      <c r="E355" s="64" t="e">
        <f>#REF!</f>
        <v>#REF!</v>
      </c>
      <c r="F355" s="63" t="e">
        <f>#REF!</f>
        <v>#REF!</v>
      </c>
      <c r="G355" s="63" t="e">
        <f>#REF!</f>
        <v>#REF!</v>
      </c>
      <c r="H355" s="65" t="e">
        <f>#REF!</f>
        <v>#REF!</v>
      </c>
      <c r="I355" s="63" t="e">
        <f>#REF!</f>
        <v>#REF!</v>
      </c>
      <c r="J355" s="43" t="e">
        <f t="shared" si="10"/>
        <v>#REF!</v>
      </c>
      <c r="K355" s="44" t="e">
        <f t="shared" si="11"/>
        <v>#REF!</v>
      </c>
    </row>
    <row r="356" spans="1:11" ht="82.8">
      <c r="A356" s="66" t="str">
        <f>'PLANILHA ORÇAMENTÁRIA'!B131</f>
        <v>8.8</v>
      </c>
      <c r="B356" s="66" t="e">
        <f>#REF!</f>
        <v>#REF!</v>
      </c>
      <c r="C356" s="68" t="str">
        <f>'PLANILHA ORÇAMENTÁRIA'!D131</f>
        <v>SARJETA E MEIO FIO CONJUGADO CURVO,DE CONCRETO SIMPLES FCK=15MPA,MOLDADO NO LOCAL,TIPO DER-RJ,MEDINDO 0,65M DE BASE E COM ALTURA DE 0,30M,REJUNTAMENTO DE ARGAMASSA DE CIMENTO E AREIA,NO TRACO 1:3,5,COM FORNECIMENTO DE TODOS OS MATERIAIS</v>
      </c>
      <c r="D356" s="66" t="str">
        <f>'PLANILHA ORÇAMENTÁRIA'!E131</f>
        <v>M</v>
      </c>
      <c r="E356" s="64">
        <f>'PLANILHA ORÇAMENTÁRIA'!F131</f>
        <v>18</v>
      </c>
      <c r="F356" s="63" t="e">
        <f>#REF!</f>
        <v>#REF!</v>
      </c>
      <c r="G356" s="63">
        <f>'PLANILHA ORÇAMENTÁRIA'!H131</f>
        <v>0</v>
      </c>
      <c r="H356" s="65" t="e">
        <f>#REF!</f>
        <v>#REF!</v>
      </c>
      <c r="I356" s="63">
        <f>'PLANILHA ORÇAMENTÁRIA'!I131</f>
        <v>0</v>
      </c>
      <c r="J356" s="43" t="e">
        <f t="shared" si="10"/>
        <v>#REF!</v>
      </c>
      <c r="K356" s="44" t="e">
        <f t="shared" si="11"/>
        <v>#REF!</v>
      </c>
    </row>
    <row r="357" spans="1:11" ht="15">
      <c r="A357" s="66" t="e">
        <f>#REF!</f>
        <v>#REF!</v>
      </c>
      <c r="B357" s="66" t="e">
        <f>#REF!</f>
        <v>#REF!</v>
      </c>
      <c r="C357" s="68" t="e">
        <f>#REF!</f>
        <v>#REF!</v>
      </c>
      <c r="D357" s="66" t="e">
        <f>#REF!</f>
        <v>#REF!</v>
      </c>
      <c r="E357" s="64" t="e">
        <f>#REF!</f>
        <v>#REF!</v>
      </c>
      <c r="F357" s="63" t="e">
        <f>#REF!</f>
        <v>#REF!</v>
      </c>
      <c r="G357" s="63" t="e">
        <f>#REF!</f>
        <v>#REF!</v>
      </c>
      <c r="H357" s="65" t="e">
        <f>#REF!</f>
        <v>#REF!</v>
      </c>
      <c r="I357" s="63" t="e">
        <f>#REF!</f>
        <v>#REF!</v>
      </c>
      <c r="J357" s="43" t="e">
        <f t="shared" si="10"/>
        <v>#REF!</v>
      </c>
      <c r="K357" s="44" t="e">
        <f t="shared" si="11"/>
        <v>#REF!</v>
      </c>
    </row>
    <row r="358" spans="1:11" ht="55.2">
      <c r="A358" s="66" t="str">
        <f>'PLANILHA ORÇAMENTÁRIA'!B305</f>
        <v>15.78</v>
      </c>
      <c r="B358" s="66" t="e">
        <f>#REF!</f>
        <v>#REF!</v>
      </c>
      <c r="C358" s="68" t="str">
        <f>'PLANILHA ORÇAMENTÁRIA'!D305</f>
        <v>PARA-RAIO DE TELHADO,TIPO FRANKLIN,EM LATAO CROMADO,H=37,5CM,COMPREENDENDO:30,00M DE CORDOALHA DE COBRE 16MM2,HASTE DE TERRA E DEMAIS MATERIAIS NECESSARIOS.FORNECIMENTO E COLOCACAO</v>
      </c>
      <c r="D358" s="66" t="str">
        <f>'PLANILHA ORÇAMENTÁRIA'!E305</f>
        <v>UN</v>
      </c>
      <c r="E358" s="64">
        <f>'PLANILHA ORÇAMENTÁRIA'!F305</f>
        <v>3</v>
      </c>
      <c r="F358" s="63" t="e">
        <f>#REF!</f>
        <v>#REF!</v>
      </c>
      <c r="G358" s="63">
        <f>'PLANILHA ORÇAMENTÁRIA'!H305</f>
        <v>0</v>
      </c>
      <c r="H358" s="65" t="e">
        <f>#REF!</f>
        <v>#REF!</v>
      </c>
      <c r="I358" s="63">
        <f>'PLANILHA ORÇAMENTÁRIA'!I305</f>
        <v>0</v>
      </c>
      <c r="J358" s="43" t="e">
        <f t="shared" si="10"/>
        <v>#REF!</v>
      </c>
      <c r="K358" s="44" t="e">
        <f t="shared" si="11"/>
        <v>#REF!</v>
      </c>
    </row>
    <row r="359" spans="1:11" ht="55.2">
      <c r="A359" s="66" t="str">
        <f>'PLANILHA ORÇAMENTÁRIA'!B254</f>
        <v>15.27</v>
      </c>
      <c r="B359" s="66" t="e">
        <f>#REF!</f>
        <v>#REF!</v>
      </c>
      <c r="C359" s="68" t="str">
        <f>'PLANILHA ORÇAMENTÁRIA'!D254</f>
        <v>FIO DE COBRE COM ISOLAMENTO TERMOPLASTICO,ANTICHAMA,COMPREENDENDO:PREPARO,CORTE E ENFIACAO EM ELETRODUTOS,NA BITOLA DE 2,5MM2,450/750V.FORNECIMENTO E COLOCACAO</v>
      </c>
      <c r="D359" s="66" t="str">
        <f>'PLANILHA ORÇAMENTÁRIA'!E254</f>
        <v>M</v>
      </c>
      <c r="E359" s="64">
        <f>'PLANILHA ORÇAMENTÁRIA'!F254</f>
        <v>2372</v>
      </c>
      <c r="F359" s="63" t="e">
        <f>#REF!</f>
        <v>#REF!</v>
      </c>
      <c r="G359" s="63">
        <f>'PLANILHA ORÇAMENTÁRIA'!H254</f>
        <v>0</v>
      </c>
      <c r="H359" s="65" t="e">
        <f>#REF!</f>
        <v>#REF!</v>
      </c>
      <c r="I359" s="63">
        <f>'PLANILHA ORÇAMENTÁRIA'!I254</f>
        <v>0</v>
      </c>
      <c r="J359" s="43" t="e">
        <f t="shared" si="10"/>
        <v>#REF!</v>
      </c>
      <c r="K359" s="44" t="e">
        <f t="shared" si="11"/>
        <v>#REF!</v>
      </c>
    </row>
    <row r="360" spans="1:11" ht="69">
      <c r="A360" s="66" t="str">
        <f>'PLANILHA ORÇAMENTÁRIA'!B31</f>
        <v>1.19</v>
      </c>
      <c r="B360" s="66" t="e">
        <f>#REF!</f>
        <v>#REF!</v>
      </c>
      <c r="C360" s="68" t="str">
        <f>'PLANILHA ORÇAMENTÁRIA'!D31</f>
        <v>PROJETO EXECUTIVO DE INSTALACAO DE INCENDIO E SPDA,CONSIDERANDO PROJETO BASICO EXISTENTE,PARA PREDIOS ESCOLARES E/OU ADMINISTRATIVOS DE 501 ATE 3000M2,APRESENTADO EM AUTOCAD,INCLUSIVE AS LEGALIZACOES PERTINENTES</v>
      </c>
      <c r="D360" s="66" t="str">
        <f>'PLANILHA ORÇAMENTÁRIA'!E31</f>
        <v>M2</v>
      </c>
      <c r="E360" s="64">
        <f>'PLANILHA ORÇAMENTÁRIA'!F31</f>
        <v>1770</v>
      </c>
      <c r="F360" s="63" t="e">
        <f>#REF!</f>
        <v>#REF!</v>
      </c>
      <c r="G360" s="63">
        <f>'PLANILHA ORÇAMENTÁRIA'!H31</f>
        <v>0</v>
      </c>
      <c r="H360" s="65" t="e">
        <f>#REF!</f>
        <v>#REF!</v>
      </c>
      <c r="I360" s="63">
        <f>'PLANILHA ORÇAMENTÁRIA'!I31</f>
        <v>0</v>
      </c>
      <c r="J360" s="43" t="e">
        <f t="shared" si="10"/>
        <v>#REF!</v>
      </c>
      <c r="K360" s="44" t="e">
        <f t="shared" si="11"/>
        <v>#REF!</v>
      </c>
    </row>
    <row r="361" spans="1:11" ht="41.4">
      <c r="A361" s="66" t="str">
        <f>'PLANILHA ORÇAMENTÁRIA'!B287</f>
        <v>15.60</v>
      </c>
      <c r="B361" s="66" t="e">
        <f>#REF!</f>
        <v>#REF!</v>
      </c>
      <c r="C361" s="68" t="str">
        <f>'PLANILHA ORÇAMENTÁRIA'!D287</f>
        <v>ABERTURA E FECHAMENTO MANUAL DE RASGO EM ALVENARIA,PARA PASSAGEM DE TUBOS E DUTOS,COM DIAMETRO DE 1.1/4" A 2"</v>
      </c>
      <c r="D361" s="66" t="str">
        <f>'PLANILHA ORÇAMENTÁRIA'!E287</f>
        <v>M</v>
      </c>
      <c r="E361" s="64">
        <f>'PLANILHA ORÇAMENTÁRIA'!F287</f>
        <v>81</v>
      </c>
      <c r="F361" s="63" t="e">
        <f>#REF!</f>
        <v>#REF!</v>
      </c>
      <c r="G361" s="63">
        <f>'PLANILHA ORÇAMENTÁRIA'!H287</f>
        <v>0</v>
      </c>
      <c r="H361" s="65" t="e">
        <f>#REF!</f>
        <v>#REF!</v>
      </c>
      <c r="I361" s="63">
        <f>'PLANILHA ORÇAMENTÁRIA'!I287</f>
        <v>0</v>
      </c>
      <c r="J361" s="43" t="e">
        <f t="shared" si="10"/>
        <v>#REF!</v>
      </c>
      <c r="K361" s="44" t="e">
        <f t="shared" si="11"/>
        <v>#REF!</v>
      </c>
    </row>
    <row r="362" spans="1:11" ht="27.6">
      <c r="A362" s="66" t="str">
        <f>'PLANILHA ORÇAMENTÁRIA'!B294</f>
        <v>15.67</v>
      </c>
      <c r="B362" s="66" t="e">
        <f>#REF!</f>
        <v>#REF!</v>
      </c>
      <c r="C362" s="68" t="str">
        <f>'PLANILHA ORÇAMENTÁRIA'!D294</f>
        <v>RALO DE COBERTURA SEMI-ESFERICO(TIPO ABACAXI),COM 3".FORNECIMENTO E COLOCACAO</v>
      </c>
      <c r="D362" s="66" t="str">
        <f>'PLANILHA ORÇAMENTÁRIA'!E294</f>
        <v>UN</v>
      </c>
      <c r="E362" s="64">
        <f>'PLANILHA ORÇAMENTÁRIA'!F294</f>
        <v>3</v>
      </c>
      <c r="F362" s="63" t="e">
        <f>#REF!</f>
        <v>#REF!</v>
      </c>
      <c r="G362" s="63">
        <f>'PLANILHA ORÇAMENTÁRIA'!H294</f>
        <v>0</v>
      </c>
      <c r="H362" s="65" t="e">
        <f>#REF!</f>
        <v>#REF!</v>
      </c>
      <c r="I362" s="63">
        <f>'PLANILHA ORÇAMENTÁRIA'!I294</f>
        <v>0</v>
      </c>
      <c r="J362" s="43" t="e">
        <f t="shared" si="10"/>
        <v>#REF!</v>
      </c>
      <c r="K362" s="44" t="e">
        <f t="shared" si="11"/>
        <v>#REF!</v>
      </c>
    </row>
    <row r="363" spans="1:11" ht="55.2">
      <c r="A363" s="66" t="str">
        <f>'PLANILHA ORÇAMENTÁRIA'!B67</f>
        <v>4.4</v>
      </c>
      <c r="B363" s="66" t="e">
        <f>#REF!</f>
        <v>#REF!</v>
      </c>
      <c r="C363" s="68" t="str">
        <f>'PLANILHA ORÇAMENTÁRIA'!D67</f>
        <v>CARGA E DESCARGA MANUAL DE ANDAIME TUBULAR,INCLUSIVE TEMPO DE ESPERA DO CAMINHAO,CONSIDERANDO-SE A AREA DE PROJECAO VERTICAL</v>
      </c>
      <c r="D363" s="66" t="str">
        <f>'PLANILHA ORÇAMENTÁRIA'!E67</f>
        <v>M2</v>
      </c>
      <c r="E363" s="64">
        <f>'PLANILHA ORÇAMENTÁRIA'!F67</f>
        <v>378</v>
      </c>
      <c r="F363" s="63" t="e">
        <f>#REF!</f>
        <v>#REF!</v>
      </c>
      <c r="G363" s="63">
        <f>'PLANILHA ORÇAMENTÁRIA'!H67</f>
        <v>0</v>
      </c>
      <c r="H363" s="65" t="e">
        <f>#REF!</f>
        <v>#REF!</v>
      </c>
      <c r="I363" s="63">
        <f>'PLANILHA ORÇAMENTÁRIA'!I67</f>
        <v>0</v>
      </c>
      <c r="J363" s="43" t="e">
        <f t="shared" si="10"/>
        <v>#REF!</v>
      </c>
      <c r="K363" s="44" t="e">
        <f t="shared" si="11"/>
        <v>#REF!</v>
      </c>
    </row>
    <row r="364" spans="1:11" ht="27.6">
      <c r="A364" s="66" t="str">
        <f>'PLANILHA ORÇAMENTÁRIA'!B246</f>
        <v>15.19</v>
      </c>
      <c r="B364" s="66" t="e">
        <f>#REF!</f>
        <v>#REF!</v>
      </c>
      <c r="C364" s="68" t="str">
        <f>'PLANILHA ORÇAMENTÁRIA'!D246</f>
        <v>DISJUNTOR TERMOMAGNETICO,MONOPOLAR,DE 10 A 32A,3KA,MODELO DIN,TIPO C.FORNECIMENTO E COLOCACAO</v>
      </c>
      <c r="D364" s="66" t="str">
        <f>'PLANILHA ORÇAMENTÁRIA'!E246</f>
        <v>UN</v>
      </c>
      <c r="E364" s="64">
        <f>'PLANILHA ORÇAMENTÁRIA'!F246</f>
        <v>86</v>
      </c>
      <c r="F364" s="63" t="e">
        <f>#REF!</f>
        <v>#REF!</v>
      </c>
      <c r="G364" s="63">
        <f>'PLANILHA ORÇAMENTÁRIA'!H246</f>
        <v>0</v>
      </c>
      <c r="H364" s="65" t="e">
        <f>#REF!</f>
        <v>#REF!</v>
      </c>
      <c r="I364" s="63">
        <f>'PLANILHA ORÇAMENTÁRIA'!I246</f>
        <v>0</v>
      </c>
      <c r="J364" s="43" t="e">
        <f t="shared" si="10"/>
        <v>#REF!</v>
      </c>
      <c r="K364" s="44" t="e">
        <f t="shared" si="11"/>
        <v>#REF!</v>
      </c>
    </row>
    <row r="365" spans="1:11" ht="55.2">
      <c r="A365" s="66" t="str">
        <f>'PLANILHA ORÇAMENTÁRIA'!B88</f>
        <v>5.16</v>
      </c>
      <c r="B365" s="66" t="e">
        <f>#REF!</f>
        <v>#REF!</v>
      </c>
      <c r="C365" s="68" t="str">
        <f>'PLANILHA ORÇAMENTÁRIA'!D88</f>
        <v>MAPA TATIL(BRAILLE/RELEVO) EM ACRILICO,MEDINDO 54X39CM,PARASINALIZACAO E LOCALIZACAO DE AMBIENTES,EXCLUSIVE PEDESTAL.FORNECIMENTO E COLOCACAO</v>
      </c>
      <c r="D365" s="66" t="str">
        <f>'PLANILHA ORÇAMENTÁRIA'!E88</f>
        <v>UN</v>
      </c>
      <c r="E365" s="64">
        <f>'PLANILHA ORÇAMENTÁRIA'!F88</f>
        <v>3</v>
      </c>
      <c r="F365" s="63" t="e">
        <f>#REF!</f>
        <v>#REF!</v>
      </c>
      <c r="G365" s="63">
        <f>'PLANILHA ORÇAMENTÁRIA'!H88</f>
        <v>0</v>
      </c>
      <c r="H365" s="65" t="e">
        <f>#REF!</f>
        <v>#REF!</v>
      </c>
      <c r="I365" s="63">
        <f>'PLANILHA ORÇAMENTÁRIA'!I88</f>
        <v>0</v>
      </c>
      <c r="J365" s="43" t="e">
        <f t="shared" si="10"/>
        <v>#REF!</v>
      </c>
      <c r="K365" s="44" t="e">
        <f t="shared" si="11"/>
        <v>#REF!</v>
      </c>
    </row>
    <row r="366" spans="1:11" ht="193.2">
      <c r="A366" s="66" t="str">
        <f>'PLANILHA ORÇAMENTÁRIA'!B93</f>
        <v>5.21</v>
      </c>
      <c r="B366" s="66" t="e">
        <f>#REF!</f>
        <v>#REF!</v>
      </c>
      <c r="C366" s="68" t="str">
        <f>'PLANILHA ORÇAMENTÁRIA'!D93</f>
        <v>Tótem de um prisma reto de seção hexagonal (tótem lápis), encimado por um cone e pequeno cilindro. Fabricado em aço SAC 41, com espessura 3/16", com ancoragem na base. Acabamentos e comunicação visual com pintura na cor azul, letreiro luminoso composto de uma bandeira estendida dupla face e iluminação do tipo Backlight. Caixa confeccionada em aço, estrutura tipo "Metalon", de 5cm x 3cm x 3mm de espessura e cantoneiras de aço, tratada com primer anticorrosivo, fixada através de sapatas de chapa de aço galvanizado com seção de 10cm x 20cm x 0,04cm. Letreiros iluminados por 06 lâmpadas fluorescentes de 40w, equipado com fotocélula crepuscular. Lona de poliéster, impressão e confecção de backlights, na cor branca com acabamento fosco liso, com variação de temperatura, raios UV e com tratamento antifungos. Fornecimento e instalação. (desonerado)</v>
      </c>
      <c r="D366" s="66" t="str">
        <f>'PLANILHA ORÇAMENTÁRIA'!E93</f>
        <v xml:space="preserve">UN </v>
      </c>
      <c r="E366" s="64">
        <f>'PLANILHA ORÇAMENTÁRIA'!F93</f>
        <v>3</v>
      </c>
      <c r="F366" s="63" t="e">
        <f>#REF!</f>
        <v>#REF!</v>
      </c>
      <c r="G366" s="63">
        <f>'PLANILHA ORÇAMENTÁRIA'!H93</f>
        <v>0</v>
      </c>
      <c r="H366" s="65" t="e">
        <f>#REF!</f>
        <v>#REF!</v>
      </c>
      <c r="I366" s="63">
        <f>'PLANILHA ORÇAMENTÁRIA'!I93</f>
        <v>0</v>
      </c>
      <c r="J366" s="43" t="e">
        <f t="shared" si="10"/>
        <v>#REF!</v>
      </c>
      <c r="K366" s="44" t="e">
        <f t="shared" si="11"/>
        <v>#REF!</v>
      </c>
    </row>
    <row r="367" spans="1:11" ht="69">
      <c r="A367" s="66" t="str">
        <f>'PLANILHA ORÇAMENTÁRIA'!B23</f>
        <v>1.11</v>
      </c>
      <c r="B367" s="66" t="e">
        <f>#REF!</f>
        <v>#REF!</v>
      </c>
      <c r="C367" s="68" t="str">
        <f>'PLANILHA ORÇAMENTÁRIA'!D23</f>
        <v>PROJETO EXECUTIVO DE INSTALACAO DE ESGOTO SANITARIO E AGUASPLUVIAIS,CONSIDERANDO O PROJETO BASICO EXISTENTE,PARA PREDIOS ESCOLARES E/OU ADMINISTRATIVOS ATE 500M2,APRESENTADO EM AUTOCAD,INCLUSIVE AS LEGALIZACOES PERTINENTES</v>
      </c>
      <c r="D367" s="66" t="str">
        <f>'PLANILHA ORÇAMENTÁRIA'!E23</f>
        <v>M2</v>
      </c>
      <c r="E367" s="64">
        <f>'PLANILHA ORÇAMENTÁRIA'!F23</f>
        <v>500</v>
      </c>
      <c r="F367" s="63" t="e">
        <f>#REF!</f>
        <v>#REF!</v>
      </c>
      <c r="G367" s="63">
        <f>'PLANILHA ORÇAMENTÁRIA'!H23</f>
        <v>0</v>
      </c>
      <c r="H367" s="65" t="e">
        <f>#REF!</f>
        <v>#REF!</v>
      </c>
      <c r="I367" s="63">
        <f>'PLANILHA ORÇAMENTÁRIA'!I23</f>
        <v>0</v>
      </c>
      <c r="J367" s="43" t="e">
        <f t="shared" si="10"/>
        <v>#REF!</v>
      </c>
      <c r="K367" s="44" t="e">
        <f t="shared" si="11"/>
        <v>#REF!</v>
      </c>
    </row>
    <row r="368" spans="1:11" ht="15">
      <c r="A368" s="66" t="e">
        <f>#REF!</f>
        <v>#REF!</v>
      </c>
      <c r="B368" s="66" t="e">
        <f>#REF!</f>
        <v>#REF!</v>
      </c>
      <c r="C368" s="68" t="e">
        <f>#REF!</f>
        <v>#REF!</v>
      </c>
      <c r="D368" s="66" t="e">
        <f>#REF!</f>
        <v>#REF!</v>
      </c>
      <c r="E368" s="64" t="e">
        <f>#REF!</f>
        <v>#REF!</v>
      </c>
      <c r="F368" s="63" t="e">
        <f>#REF!</f>
        <v>#REF!</v>
      </c>
      <c r="G368" s="63" t="e">
        <f>#REF!</f>
        <v>#REF!</v>
      </c>
      <c r="H368" s="65" t="e">
        <f>#REF!</f>
        <v>#REF!</v>
      </c>
      <c r="I368" s="63" t="e">
        <f>#REF!</f>
        <v>#REF!</v>
      </c>
      <c r="J368" s="43" t="e">
        <f t="shared" si="10"/>
        <v>#REF!</v>
      </c>
      <c r="K368" s="44" t="e">
        <f t="shared" si="11"/>
        <v>#REF!</v>
      </c>
    </row>
    <row r="369" spans="1:11" ht="110.4">
      <c r="A369" s="66" t="str">
        <f>'PLANILHA ORÇAMENTÁRIA'!B101</f>
        <v>6.3</v>
      </c>
      <c r="B369" s="66" t="e">
        <f>#REF!</f>
        <v>#REF!</v>
      </c>
      <c r="C369" s="68" t="str">
        <f>'PLANILHA ORÇAMENTÁRIA'!D101</f>
        <v>CAIXA DE INSPECAO/CAIXA PARA AGUAS PLUVIAIS,DE CONCRETO PRE-MOLDADO,CONSTANDO DE CIRCULO DE FUNDO,2 ANEIS SUPERPOSTOS,DE40MM DE ESPESSURA E 600MM DE DIAMETRO INTERNO,SENDO 1 ANELINFERIOR(ENTRADA E SAIDA)DE 300MM,1 DE 75MM DE ALTURA,PERFAZENDO 475MM DE ALTURA TOTAL,EXCLUSIVE TAMPAO DE FERRO FUNDIDOE ESCAVACAO.FORNECIMENTO E COLOCACAO</v>
      </c>
      <c r="D369" s="66" t="str">
        <f>'PLANILHA ORÇAMENTÁRIA'!E101</f>
        <v>UN</v>
      </c>
      <c r="E369" s="64">
        <f>'PLANILHA ORÇAMENTÁRIA'!F101</f>
        <v>3</v>
      </c>
      <c r="F369" s="63" t="e">
        <f>#REF!</f>
        <v>#REF!</v>
      </c>
      <c r="G369" s="63">
        <f>'PLANILHA ORÇAMENTÁRIA'!H101</f>
        <v>0</v>
      </c>
      <c r="H369" s="65" t="e">
        <f>#REF!</f>
        <v>#REF!</v>
      </c>
      <c r="I369" s="63">
        <f>'PLANILHA ORÇAMENTÁRIA'!I101</f>
        <v>0</v>
      </c>
      <c r="J369" s="43" t="e">
        <f t="shared" si="10"/>
        <v>#REF!</v>
      </c>
      <c r="K369" s="44" t="e">
        <f t="shared" si="11"/>
        <v>#REF!</v>
      </c>
    </row>
    <row r="370" spans="1:11" ht="27.6">
      <c r="A370" s="66" t="str">
        <f>'PLANILHA ORÇAMENTÁRIA'!B118</f>
        <v>6.20</v>
      </c>
      <c r="B370" s="66" t="e">
        <f>#REF!</f>
        <v>#REF!</v>
      </c>
      <c r="C370" s="68" t="str">
        <f>'PLANILHA ORÇAMENTÁRIA'!D118</f>
        <v>TUBO DE PVC RIGIDO SOLDAVEL,PARA AGUA FRIA, COM DIAMETRO DE50MM.FORNECIMENTO</v>
      </c>
      <c r="D370" s="66" t="str">
        <f>'PLANILHA ORÇAMENTÁRIA'!E118</f>
        <v>M</v>
      </c>
      <c r="E370" s="64">
        <f>'PLANILHA ORÇAMENTÁRIA'!F118</f>
        <v>102</v>
      </c>
      <c r="F370" s="63" t="e">
        <f>#REF!</f>
        <v>#REF!</v>
      </c>
      <c r="G370" s="63">
        <f>'PLANILHA ORÇAMENTÁRIA'!H118</f>
        <v>0</v>
      </c>
      <c r="H370" s="65" t="e">
        <f>#REF!</f>
        <v>#REF!</v>
      </c>
      <c r="I370" s="63">
        <f>'PLANILHA ORÇAMENTÁRIA'!I118</f>
        <v>0</v>
      </c>
      <c r="J370" s="43" t="e">
        <f t="shared" si="10"/>
        <v>#REF!</v>
      </c>
      <c r="K370" s="44" t="e">
        <f t="shared" si="11"/>
        <v>#REF!</v>
      </c>
    </row>
    <row r="371" spans="1:11" ht="69">
      <c r="A371" s="66" t="str">
        <f>'PLANILHA ORÇAMENTÁRIA'!B256</f>
        <v>15.29</v>
      </c>
      <c r="B371" s="66" t="e">
        <f>#REF!</f>
        <v>#REF!</v>
      </c>
      <c r="C371" s="68" t="str">
        <f>'PLANILHA ORÇAMENTÁRIA'!D256</f>
        <v>CABO DE COBRE COM ISOLACAO SOLIDA EXTRUDADA,COM BAIXA EMISSAO DE FUMACA,UNIPOLAR,1X16MM2,ISOLAMENTO 0,6/1KV,COMPREENDENDO:PREPARO,CORTE E ENFIACAO EM ELETRODUTOS.FORNECIMENTO E COLOCACAO</v>
      </c>
      <c r="D371" s="66" t="str">
        <f>'PLANILHA ORÇAMENTÁRIA'!E256</f>
        <v>M</v>
      </c>
      <c r="E371" s="64">
        <f>'PLANILHA ORÇAMENTÁRIA'!F256</f>
        <v>292</v>
      </c>
      <c r="F371" s="63" t="e">
        <f>#REF!</f>
        <v>#REF!</v>
      </c>
      <c r="G371" s="63">
        <f>'PLANILHA ORÇAMENTÁRIA'!H256</f>
        <v>0</v>
      </c>
      <c r="H371" s="65" t="e">
        <f>#REF!</f>
        <v>#REF!</v>
      </c>
      <c r="I371" s="63">
        <f>'PLANILHA ORÇAMENTÁRIA'!I256</f>
        <v>0</v>
      </c>
      <c r="J371" s="43" t="e">
        <f t="shared" si="10"/>
        <v>#REF!</v>
      </c>
      <c r="K371" s="44" t="e">
        <f t="shared" si="11"/>
        <v>#REF!</v>
      </c>
    </row>
    <row r="372" spans="1:11" ht="69">
      <c r="A372" s="66" t="str">
        <f>'PLANILHA ORÇAMENTÁRIA'!B257</f>
        <v>15.30</v>
      </c>
      <c r="B372" s="66" t="e">
        <f>#REF!</f>
        <v>#REF!</v>
      </c>
      <c r="C372" s="68" t="str">
        <f>'PLANILHA ORÇAMENTÁRIA'!D257</f>
        <v>CABO DE COBRE COM ISOLACAO SOLIDA EXTRUDADA,COM BAIXA EMISSAO DE FUMACA,UNIPOLAR,1X25MM2,ISOLAMENTO 0,6/1KV,COMPREENDENDO:PREPARO,CORTE E ENFIACAO EM ELETRODUTOS.FORNECIMENTO E COLOCACAO</v>
      </c>
      <c r="D372" s="66" t="str">
        <f>'PLANILHA ORÇAMENTÁRIA'!E257</f>
        <v>M</v>
      </c>
      <c r="E372" s="64">
        <f>'PLANILHA ORÇAMENTÁRIA'!F257</f>
        <v>432</v>
      </c>
      <c r="F372" s="63" t="e">
        <f>#REF!</f>
        <v>#REF!</v>
      </c>
      <c r="G372" s="63">
        <f>'PLANILHA ORÇAMENTÁRIA'!H257</f>
        <v>0</v>
      </c>
      <c r="H372" s="65" t="e">
        <f>#REF!</f>
        <v>#REF!</v>
      </c>
      <c r="I372" s="63">
        <f>'PLANILHA ORÇAMENTÁRIA'!I257</f>
        <v>0</v>
      </c>
      <c r="J372" s="43" t="e">
        <f t="shared" si="10"/>
        <v>#REF!</v>
      </c>
      <c r="K372" s="44" t="e">
        <f t="shared" si="11"/>
        <v>#REF!</v>
      </c>
    </row>
    <row r="373" spans="1:11" ht="55.2">
      <c r="A373" s="66" t="str">
        <f>'PLANILHA ORÇAMENTÁRIA'!B102</f>
        <v>6.4</v>
      </c>
      <c r="B373" s="66" t="e">
        <f>#REF!</f>
        <v>#REF!</v>
      </c>
      <c r="C373" s="68" t="str">
        <f>'PLANILHA ORÇAMENTÁRIA'!D102</f>
        <v>CAIXA DE GORDURA SIMPLES CILINDRICA,PRE-FABRICADA EM ANEIS DE CONCRETO,COM DIAMETRO DE 40CM E PROFUNDIDADE TOTAL DE 60CM,INCLUSIVE TAMPA DE CONCRETO.FORNECIMENTO E COLOCACAO</v>
      </c>
      <c r="D373" s="66" t="str">
        <f>'PLANILHA ORÇAMENTÁRIA'!E102</f>
        <v>UN</v>
      </c>
      <c r="E373" s="64">
        <f>'PLANILHA ORÇAMENTÁRIA'!F102</f>
        <v>3</v>
      </c>
      <c r="F373" s="63" t="e">
        <f>#REF!</f>
        <v>#REF!</v>
      </c>
      <c r="G373" s="63">
        <f>'PLANILHA ORÇAMENTÁRIA'!H102</f>
        <v>0</v>
      </c>
      <c r="H373" s="65" t="e">
        <f>#REF!</f>
        <v>#REF!</v>
      </c>
      <c r="I373" s="63">
        <f>'PLANILHA ORÇAMENTÁRIA'!I102</f>
        <v>0</v>
      </c>
      <c r="J373" s="43" t="e">
        <f t="shared" si="10"/>
        <v>#REF!</v>
      </c>
      <c r="K373" s="44" t="e">
        <f t="shared" si="11"/>
        <v>#REF!</v>
      </c>
    </row>
    <row r="374" spans="1:11" ht="41.4">
      <c r="A374" s="66" t="str">
        <f>'PLANILHA ORÇAMENTÁRIA'!B291</f>
        <v>15.64</v>
      </c>
      <c r="B374" s="66" t="e">
        <f>#REF!</f>
        <v>#REF!</v>
      </c>
      <c r="C374" s="68" t="str">
        <f>'PLANILHA ORÇAMENTÁRIA'!D291</f>
        <v>INSTALACAO DE PONTO PARA ANTENA DE TV OU SISTEMA DE CFTV,COMPREENDENDO: 4 VARAS DE ELETRODUTO DE 3/4",CONEXOES E CAIXAS,EXCLUSIVE CABOS OU FIOS</v>
      </c>
      <c r="D374" s="66" t="str">
        <f>'PLANILHA ORÇAMENTÁRIA'!E291</f>
        <v>UN</v>
      </c>
      <c r="E374" s="64">
        <f>'PLANILHA ORÇAMENTÁRIA'!F291</f>
        <v>172</v>
      </c>
      <c r="F374" s="63" t="e">
        <f>#REF!</f>
        <v>#REF!</v>
      </c>
      <c r="G374" s="63">
        <f>'PLANILHA ORÇAMENTÁRIA'!H291</f>
        <v>0</v>
      </c>
      <c r="H374" s="65" t="e">
        <f>#REF!</f>
        <v>#REF!</v>
      </c>
      <c r="I374" s="63">
        <f>'PLANILHA ORÇAMENTÁRIA'!I291</f>
        <v>0</v>
      </c>
      <c r="J374" s="43" t="e">
        <f t="shared" si="10"/>
        <v>#REF!</v>
      </c>
      <c r="K374" s="44" t="e">
        <f t="shared" si="11"/>
        <v>#REF!</v>
      </c>
    </row>
    <row r="375" spans="1:11" ht="41.4">
      <c r="A375" s="66" t="str">
        <f>'PLANILHA ORÇAMENTÁRIA'!B281</f>
        <v>15.54</v>
      </c>
      <c r="B375" s="66" t="e">
        <f>#REF!</f>
        <v>#REF!</v>
      </c>
      <c r="C375" s="68" t="str">
        <f>'PLANILHA ORÇAMENTÁRIA'!D281</f>
        <v>TUBO DE PVC RIGIDO DE 25MM,SOLDAVEL,INCLUSIVE CONEXOES E EMENDAS,EXCLUSIVE ABERTURA E FECHAMENTO DE RASGO.FORNECIMENTO EASSENTAMENTO</v>
      </c>
      <c r="D375" s="66" t="str">
        <f>'PLANILHA ORÇAMENTÁRIA'!E281</f>
        <v>M</v>
      </c>
      <c r="E375" s="64">
        <f>'PLANILHA ORÇAMENTÁRIA'!F281</f>
        <v>197</v>
      </c>
      <c r="F375" s="63" t="e">
        <f>#REF!</f>
        <v>#REF!</v>
      </c>
      <c r="G375" s="63">
        <f>'PLANILHA ORÇAMENTÁRIA'!H281</f>
        <v>0</v>
      </c>
      <c r="H375" s="65" t="e">
        <f>#REF!</f>
        <v>#REF!</v>
      </c>
      <c r="I375" s="63">
        <f>'PLANILHA ORÇAMENTÁRIA'!I281</f>
        <v>0</v>
      </c>
      <c r="J375" s="43" t="e">
        <f t="shared" si="10"/>
        <v>#REF!</v>
      </c>
      <c r="K375" s="44" t="e">
        <f t="shared" si="11"/>
        <v>#REF!</v>
      </c>
    </row>
    <row r="376" spans="1:11" ht="15">
      <c r="A376" s="66" t="e">
        <f>#REF!</f>
        <v>#REF!</v>
      </c>
      <c r="B376" s="66" t="e">
        <f>#REF!</f>
        <v>#REF!</v>
      </c>
      <c r="C376" s="68" t="e">
        <f>#REF!</f>
        <v>#REF!</v>
      </c>
      <c r="D376" s="66" t="e">
        <f>#REF!</f>
        <v>#REF!</v>
      </c>
      <c r="E376" s="64" t="e">
        <f>#REF!</f>
        <v>#REF!</v>
      </c>
      <c r="F376" s="63" t="e">
        <f>#REF!</f>
        <v>#REF!</v>
      </c>
      <c r="G376" s="63" t="e">
        <f>#REF!</f>
        <v>#REF!</v>
      </c>
      <c r="H376" s="65" t="e">
        <f>#REF!</f>
        <v>#REF!</v>
      </c>
      <c r="I376" s="63" t="e">
        <f>#REF!</f>
        <v>#REF!</v>
      </c>
      <c r="J376" s="43" t="e">
        <f t="shared" si="10"/>
        <v>#REF!</v>
      </c>
      <c r="K376" s="44" t="e">
        <f t="shared" si="11"/>
        <v>#REF!</v>
      </c>
    </row>
    <row r="377" spans="1:11" ht="15">
      <c r="A377" s="66" t="e">
        <f>#REF!</f>
        <v>#REF!</v>
      </c>
      <c r="B377" s="66" t="e">
        <f>#REF!</f>
        <v>#REF!</v>
      </c>
      <c r="C377" s="68" t="e">
        <f>#REF!</f>
        <v>#REF!</v>
      </c>
      <c r="D377" s="66" t="e">
        <f>#REF!</f>
        <v>#REF!</v>
      </c>
      <c r="E377" s="64" t="e">
        <f>#REF!</f>
        <v>#REF!</v>
      </c>
      <c r="F377" s="63" t="e">
        <f>#REF!</f>
        <v>#REF!</v>
      </c>
      <c r="G377" s="63" t="e">
        <f>#REF!</f>
        <v>#REF!</v>
      </c>
      <c r="H377" s="65" t="e">
        <f>#REF!</f>
        <v>#REF!</v>
      </c>
      <c r="I377" s="63" t="e">
        <f>#REF!</f>
        <v>#REF!</v>
      </c>
      <c r="J377" s="43" t="e">
        <f t="shared" si="10"/>
        <v>#REF!</v>
      </c>
      <c r="K377" s="44" t="e">
        <f t="shared" si="11"/>
        <v>#REF!</v>
      </c>
    </row>
    <row r="378" spans="1:11" ht="15">
      <c r="A378" s="66" t="e">
        <f>#REF!</f>
        <v>#REF!</v>
      </c>
      <c r="B378" s="66" t="e">
        <f>#REF!</f>
        <v>#REF!</v>
      </c>
      <c r="C378" s="68" t="e">
        <f>#REF!</f>
        <v>#REF!</v>
      </c>
      <c r="D378" s="66" t="e">
        <f>#REF!</f>
        <v>#REF!</v>
      </c>
      <c r="E378" s="64" t="e">
        <f>#REF!</f>
        <v>#REF!</v>
      </c>
      <c r="F378" s="63" t="e">
        <f>#REF!</f>
        <v>#REF!</v>
      </c>
      <c r="G378" s="63" t="e">
        <f>#REF!</f>
        <v>#REF!</v>
      </c>
      <c r="H378" s="65" t="e">
        <f>#REF!</f>
        <v>#REF!</v>
      </c>
      <c r="I378" s="63" t="e">
        <f>#REF!</f>
        <v>#REF!</v>
      </c>
      <c r="J378" s="43" t="e">
        <f t="shared" si="10"/>
        <v>#REF!</v>
      </c>
      <c r="K378" s="44" t="e">
        <f t="shared" si="11"/>
        <v>#REF!</v>
      </c>
    </row>
    <row r="379" spans="1:11" ht="55.2">
      <c r="A379" s="66" t="str">
        <f>'PLANILHA ORÇAMENTÁRIA'!B395</f>
        <v>18.38</v>
      </c>
      <c r="B379" s="66" t="e">
        <f>#REF!</f>
        <v>#REF!</v>
      </c>
      <c r="C379" s="68" t="str">
        <f>'PLANILHA ORÇAMENTÁRIA'!D395</f>
        <v>EXTINTOR DE INCENDIO PORTATIL,COM CARGA DE AGUA-PRESSURIZADA(AP),CLASSE A,DE 10L,INCLUSIVE SUPORTE DE PAREDE,CONFORME ABNT NBR 12693.FORNECIMENTO E COLOCACAO</v>
      </c>
      <c r="D379" s="66" t="str">
        <f>'PLANILHA ORÇAMENTÁRIA'!E395</f>
        <v>UN</v>
      </c>
      <c r="E379" s="64">
        <f>'PLANILHA ORÇAMENTÁRIA'!F395</f>
        <v>10</v>
      </c>
      <c r="F379" s="63" t="e">
        <f>#REF!</f>
        <v>#REF!</v>
      </c>
      <c r="G379" s="63">
        <f>'PLANILHA ORÇAMENTÁRIA'!H395</f>
        <v>0</v>
      </c>
      <c r="H379" s="65" t="e">
        <f>#REF!</f>
        <v>#REF!</v>
      </c>
      <c r="I379" s="63">
        <f>'PLANILHA ORÇAMENTÁRIA'!I395</f>
        <v>0</v>
      </c>
      <c r="J379" s="43" t="e">
        <f t="shared" si="10"/>
        <v>#REF!</v>
      </c>
      <c r="K379" s="44" t="e">
        <f t="shared" si="11"/>
        <v>#REF!</v>
      </c>
    </row>
    <row r="380" spans="1:11" ht="82.8">
      <c r="A380" s="66" t="str">
        <f>'PLANILHA ORÇAMENTÁRIA'!B318</f>
        <v>15.91</v>
      </c>
      <c r="B380" s="66" t="e">
        <f>#REF!</f>
        <v>#REF!</v>
      </c>
      <c r="C380" s="68" t="str">
        <f>'PLANILHA ORÇAMENTÁRIA'!D318</f>
        <v>RALO SIFONADO DE PVC(150X185)X75MM RIGIDO EM PAVIMENTO ELEVADO,COM SAIDA DE 75MM SOLDAVEL,GRELHA REDONDA E PORTA-GRELHA,COMPREENDENDO:3,00M DE TUBO DE PVC DE 75MM E SUA LIGACAO AORAMAL DE QUEDA E VENTILACAO.FORNECIMENTO E INSTALACAO</v>
      </c>
      <c r="D380" s="66" t="str">
        <f>'PLANILHA ORÇAMENTÁRIA'!E318</f>
        <v>UN</v>
      </c>
      <c r="E380" s="64">
        <f>'PLANILHA ORÇAMENTÁRIA'!F318</f>
        <v>15</v>
      </c>
      <c r="F380" s="63" t="e">
        <f>#REF!</f>
        <v>#REF!</v>
      </c>
      <c r="G380" s="63">
        <f>'PLANILHA ORÇAMENTÁRIA'!H318</f>
        <v>0</v>
      </c>
      <c r="H380" s="65" t="e">
        <f>#REF!</f>
        <v>#REF!</v>
      </c>
      <c r="I380" s="63">
        <f>'PLANILHA ORÇAMENTÁRIA'!I318</f>
        <v>0</v>
      </c>
      <c r="J380" s="43" t="e">
        <f t="shared" si="10"/>
        <v>#REF!</v>
      </c>
      <c r="K380" s="44" t="e">
        <f t="shared" si="11"/>
        <v>#REF!</v>
      </c>
    </row>
    <row r="381" spans="1:11" ht="41.4">
      <c r="A381" s="66" t="str">
        <f>'PLANILHA ORÇAMENTÁRIA'!B371</f>
        <v>18.14</v>
      </c>
      <c r="B381" s="66" t="e">
        <f>#REF!</f>
        <v>#REF!</v>
      </c>
      <c r="C381" s="68" t="str">
        <f>'PLANILHA ORÇAMENTÁRIA'!D371</f>
        <v>CUBA DE LOUCA BRANCA,DE SOBREPOR,OVAL,EXCLUSIVE RABICHO,SIFAO,TORNEIRA E VALVULA DE ESCOAMENTO.FORNECIMENTO</v>
      </c>
      <c r="D381" s="66" t="str">
        <f>'PLANILHA ORÇAMENTÁRIA'!E371</f>
        <v>UN</v>
      </c>
      <c r="E381" s="64">
        <f>'PLANILHA ORÇAMENTÁRIA'!F371</f>
        <v>24</v>
      </c>
      <c r="F381" s="63" t="e">
        <f>#REF!</f>
        <v>#REF!</v>
      </c>
      <c r="G381" s="63">
        <f>'PLANILHA ORÇAMENTÁRIA'!H371</f>
        <v>0</v>
      </c>
      <c r="H381" s="65" t="e">
        <f>#REF!</f>
        <v>#REF!</v>
      </c>
      <c r="I381" s="63">
        <f>'PLANILHA ORÇAMENTÁRIA'!I371</f>
        <v>0</v>
      </c>
      <c r="J381" s="43" t="e">
        <f t="shared" si="10"/>
        <v>#REF!</v>
      </c>
      <c r="K381" s="44" t="e">
        <f t="shared" si="11"/>
        <v>#REF!</v>
      </c>
    </row>
    <row r="382" spans="1:11" ht="110.4">
      <c r="A382" s="66" t="str">
        <f>'PLANILHA ORÇAMENTÁRIA'!B320</f>
        <v>15.93</v>
      </c>
      <c r="B382" s="66" t="e">
        <f>#REF!</f>
        <v>#REF!</v>
      </c>
      <c r="C382" s="68" t="str">
        <f>'PLANILHA ORÇAMENTÁRIA'!D320</f>
        <v>ABRIGO PARA HIDROMETRO DE 1",NAS DIMENSOES DE (0,90X0,50X0,60)M,EM ALVENARIA DE TIJOLOS FURADOS DE (10X20X20)CM,EM PAREDES DE MEIA VEZ,REVESTIDAS C/ARGAMASSA DE CIMENTO E SAIBRO,TRACO 1:6,C/FUNDO DE CONCRETO E TAMPA DE CONCRETO ARMADO,C/PORTA DE (80X50)CM GRADE CONFECCIONADA EM FERRO CHATO DE 1/2" C/ESPESSURA DE 1/8" E CADEADO DE 30MM,PROJETO Nº2089/EMOP</v>
      </c>
      <c r="D382" s="66" t="str">
        <f>'PLANILHA ORÇAMENTÁRIA'!E320</f>
        <v>UN</v>
      </c>
      <c r="E382" s="64">
        <f>'PLANILHA ORÇAMENTÁRIA'!F320</f>
        <v>3</v>
      </c>
      <c r="F382" s="63" t="e">
        <f>#REF!</f>
        <v>#REF!</v>
      </c>
      <c r="G382" s="63">
        <f>'PLANILHA ORÇAMENTÁRIA'!H320</f>
        <v>0</v>
      </c>
      <c r="H382" s="65" t="e">
        <f>#REF!</f>
        <v>#REF!</v>
      </c>
      <c r="I382" s="63">
        <f>'PLANILHA ORÇAMENTÁRIA'!I320</f>
        <v>0</v>
      </c>
      <c r="J382" s="43" t="e">
        <f t="shared" si="10"/>
        <v>#REF!</v>
      </c>
      <c r="K382" s="44" t="e">
        <f t="shared" si="11"/>
        <v>#REF!</v>
      </c>
    </row>
    <row r="383" spans="1:11" ht="41.4">
      <c r="A383" s="66" t="str">
        <f>'PLANILHA ORÇAMENTÁRIA'!B369</f>
        <v>18.12</v>
      </c>
      <c r="B383" s="66" t="e">
        <f>#REF!</f>
        <v>#REF!</v>
      </c>
      <c r="C383" s="68" t="str">
        <f>'PLANILHA ORÇAMENTÁRIA'!D369</f>
        <v>BOMBA HIDRAULICA CENTRIFUGA,COM MOTOR ELETRICO,POTENCIA DE 3/4CV,EXCLUSIVE ACESSORIOS.FORNECIMENTO E COLOCACAO</v>
      </c>
      <c r="D383" s="66" t="str">
        <f>'PLANILHA ORÇAMENTÁRIA'!E369</f>
        <v>UN</v>
      </c>
      <c r="E383" s="64">
        <f>'PLANILHA ORÇAMENTÁRIA'!F369</f>
        <v>3</v>
      </c>
      <c r="F383" s="63" t="e">
        <f>#REF!</f>
        <v>#REF!</v>
      </c>
      <c r="G383" s="63">
        <f>'PLANILHA ORÇAMENTÁRIA'!H369</f>
        <v>0</v>
      </c>
      <c r="H383" s="65" t="e">
        <f>#REF!</f>
        <v>#REF!</v>
      </c>
      <c r="I383" s="63">
        <f>'PLANILHA ORÇAMENTÁRIA'!I369</f>
        <v>0</v>
      </c>
      <c r="J383" s="43" t="e">
        <f t="shared" si="10"/>
        <v>#REF!</v>
      </c>
      <c r="K383" s="44" t="e">
        <f t="shared" si="11"/>
        <v>#REF!</v>
      </c>
    </row>
    <row r="384" spans="1:11" ht="27.6">
      <c r="A384" s="66" t="str">
        <f>'PLANILHA ORÇAMENTÁRIA'!B200</f>
        <v>14.7</v>
      </c>
      <c r="B384" s="66" t="e">
        <f>#REF!</f>
        <v>#REF!</v>
      </c>
      <c r="C384" s="68" t="str">
        <f>'PLANILHA ORÇAMENTÁRIA'!D200</f>
        <v>VIDRO,FANTASIA,DE 4MM DE ESPESSURA,DO TIPO MARTELADO,ARTICO,OU LIXA.FORNECIMENTO E COLOCACAO</v>
      </c>
      <c r="D384" s="66" t="str">
        <f>'PLANILHA ORÇAMENTÁRIA'!E200</f>
        <v>M2</v>
      </c>
      <c r="E384" s="64">
        <f>'PLANILHA ORÇAMENTÁRIA'!F200</f>
        <v>22</v>
      </c>
      <c r="F384" s="63" t="e">
        <f>#REF!</f>
        <v>#REF!</v>
      </c>
      <c r="G384" s="63">
        <f>'PLANILHA ORÇAMENTÁRIA'!H200</f>
        <v>0</v>
      </c>
      <c r="H384" s="65" t="e">
        <f>#REF!</f>
        <v>#REF!</v>
      </c>
      <c r="I384" s="63">
        <f>'PLANILHA ORÇAMENTÁRIA'!I200</f>
        <v>0</v>
      </c>
      <c r="J384" s="43" t="e">
        <f t="shared" si="10"/>
        <v>#REF!</v>
      </c>
      <c r="K384" s="44" t="e">
        <f t="shared" si="11"/>
        <v>#REF!</v>
      </c>
    </row>
    <row r="385" spans="1:11" ht="55.2">
      <c r="A385" s="66" t="str">
        <f>'PLANILHA ORÇAMENTÁRIA'!B255</f>
        <v>15.28</v>
      </c>
      <c r="B385" s="66" t="e">
        <f>#REF!</f>
        <v>#REF!</v>
      </c>
      <c r="C385" s="68" t="str">
        <f>'PLANILHA ORÇAMENTÁRIA'!D255</f>
        <v>FIO DE COBRE COM ISOLAMENTO TERMOPLASTICO,ANTICHAMA,COMPREENDENDO:PREPARO,CORTE E ENFIACAO EM ELETRODUTOS,NA BITOLA DE 4MM2,450/750V.FORNECIMENTO E COLOCACAO</v>
      </c>
      <c r="D385" s="66" t="str">
        <f>'PLANILHA ORÇAMENTÁRIA'!E255</f>
        <v>M</v>
      </c>
      <c r="E385" s="64">
        <f>'PLANILHA ORÇAMENTÁRIA'!F255</f>
        <v>2517</v>
      </c>
      <c r="F385" s="63" t="e">
        <f>#REF!</f>
        <v>#REF!</v>
      </c>
      <c r="G385" s="63">
        <f>'PLANILHA ORÇAMENTÁRIA'!H255</f>
        <v>0</v>
      </c>
      <c r="H385" s="65" t="e">
        <f>#REF!</f>
        <v>#REF!</v>
      </c>
      <c r="I385" s="63">
        <f>'PLANILHA ORÇAMENTÁRIA'!I255</f>
        <v>0</v>
      </c>
      <c r="J385" s="43" t="e">
        <f t="shared" si="10"/>
        <v>#REF!</v>
      </c>
      <c r="K385" s="44" t="e">
        <f t="shared" si="11"/>
        <v>#REF!</v>
      </c>
    </row>
    <row r="386" spans="1:11" ht="41.4">
      <c r="A386" s="66" t="str">
        <f>'PLANILHA ORÇAMENTÁRIA'!B265</f>
        <v>15.38</v>
      </c>
      <c r="B386" s="66" t="e">
        <f>#REF!</f>
        <v>#REF!</v>
      </c>
      <c r="C386" s="68" t="str">
        <f>'PLANILHA ORÇAMENTÁRIA'!D265</f>
        <v>CAIXA DE LIGACAO DE ALUMINIO SILICIO,TIPO CONDULETES,NO FORMATO X,DIAMETRO DE 3/4".FORNECIMENTO E COLOCACAO</v>
      </c>
      <c r="D386" s="66" t="str">
        <f>'PLANILHA ORÇAMENTÁRIA'!E265</f>
        <v>UN</v>
      </c>
      <c r="E386" s="64">
        <f>'PLANILHA ORÇAMENTÁRIA'!F265</f>
        <v>42</v>
      </c>
      <c r="F386" s="63" t="e">
        <f>#REF!</f>
        <v>#REF!</v>
      </c>
      <c r="G386" s="63">
        <f>'PLANILHA ORÇAMENTÁRIA'!H265</f>
        <v>0</v>
      </c>
      <c r="H386" s="65" t="e">
        <f>#REF!</f>
        <v>#REF!</v>
      </c>
      <c r="I386" s="63">
        <f>'PLANILHA ORÇAMENTÁRIA'!I265</f>
        <v>0</v>
      </c>
      <c r="J386" s="43" t="e">
        <f t="shared" si="10"/>
        <v>#REF!</v>
      </c>
      <c r="K386" s="44" t="e">
        <f t="shared" si="11"/>
        <v>#REF!</v>
      </c>
    </row>
    <row r="387" spans="1:11" ht="55.2">
      <c r="A387" s="66" t="str">
        <f>'PLANILHA ORÇAMENTÁRIA'!B394</f>
        <v>18.37</v>
      </c>
      <c r="B387" s="66" t="e">
        <f>#REF!</f>
        <v>#REF!</v>
      </c>
      <c r="C387" s="68" t="str">
        <f>'PLANILHA ORÇAMENTÁRIA'!D394</f>
        <v>LUMINARIA DECORATIVA,PARA ILUMINACAO PUBLICA E ESTACIONAMENTOS,COM UMA PETALA,PARA LAMPADA LED DE 50W,EQUIPADA COM CELULA FOTOELETRICA,INCLUSIVE LAMPADA.FORNECIMENTO E COLOCACAO</v>
      </c>
      <c r="D387" s="66" t="str">
        <f>'PLANILHA ORÇAMENTÁRIA'!E394</f>
        <v>UN</v>
      </c>
      <c r="E387" s="64">
        <f>'PLANILHA ORÇAMENTÁRIA'!F394</f>
        <v>36</v>
      </c>
      <c r="F387" s="63" t="e">
        <f>#REF!</f>
        <v>#REF!</v>
      </c>
      <c r="G387" s="63">
        <f>'PLANILHA ORÇAMENTÁRIA'!H394</f>
        <v>0</v>
      </c>
      <c r="H387" s="65" t="e">
        <f>#REF!</f>
        <v>#REF!</v>
      </c>
      <c r="I387" s="63">
        <f>'PLANILHA ORÇAMENTÁRIA'!I394</f>
        <v>0</v>
      </c>
      <c r="J387" s="43" t="e">
        <f t="shared" si="10"/>
        <v>#REF!</v>
      </c>
      <c r="K387" s="44" t="e">
        <f t="shared" si="11"/>
        <v>#REF!</v>
      </c>
    </row>
    <row r="388" spans="1:11" ht="15">
      <c r="A388" s="66" t="e">
        <f>#REF!</f>
        <v>#REF!</v>
      </c>
      <c r="B388" s="66" t="e">
        <f>#REF!</f>
        <v>#REF!</v>
      </c>
      <c r="C388" s="68" t="e">
        <f>#REF!</f>
        <v>#REF!</v>
      </c>
      <c r="D388" s="66" t="e">
        <f>#REF!</f>
        <v>#REF!</v>
      </c>
      <c r="E388" s="64" t="e">
        <f>#REF!</f>
        <v>#REF!</v>
      </c>
      <c r="F388" s="63" t="e">
        <f>#REF!</f>
        <v>#REF!</v>
      </c>
      <c r="G388" s="63" t="e">
        <f>#REF!</f>
        <v>#REF!</v>
      </c>
      <c r="H388" s="65" t="e">
        <f>#REF!</f>
        <v>#REF!</v>
      </c>
      <c r="I388" s="63" t="e">
        <f>#REF!</f>
        <v>#REF!</v>
      </c>
      <c r="J388" s="43" t="e">
        <f t="shared" si="10"/>
        <v>#REF!</v>
      </c>
      <c r="K388" s="44" t="e">
        <f t="shared" si="11"/>
        <v>#REF!</v>
      </c>
    </row>
    <row r="389" spans="1:11" ht="69">
      <c r="A389" s="66" t="str">
        <f>'PLANILHA ORÇAMENTÁRIA'!B26</f>
        <v>1.14</v>
      </c>
      <c r="B389" s="66" t="e">
        <f>#REF!</f>
        <v>#REF!</v>
      </c>
      <c r="C389" s="68" t="str">
        <f>'PLANILHA ORÇAMENTÁRIA'!D26</f>
        <v>PROJETO EXECUTIVO DE INSTALACAO ELETRICA,CONSIDERANDO O PROJETO BASICO EXISTENTE,PARA PREDIOS ESCOLARES E/OU ADMINISTRATIVOS DE 501 ATE 3000M2,APRESENTADO EM AUTOCAD,INCLUSIVE AS LEGALIZACOES PERTINENTES</v>
      </c>
      <c r="D389" s="66" t="str">
        <f>'PLANILHA ORÇAMENTÁRIA'!E26</f>
        <v>M2</v>
      </c>
      <c r="E389" s="64">
        <f>'PLANILHA ORÇAMENTÁRIA'!F26</f>
        <v>1770</v>
      </c>
      <c r="F389" s="63" t="e">
        <f>#REF!</f>
        <v>#REF!</v>
      </c>
      <c r="G389" s="63">
        <f>'PLANILHA ORÇAMENTÁRIA'!H26</f>
        <v>0</v>
      </c>
      <c r="H389" s="65" t="e">
        <f>#REF!</f>
        <v>#REF!</v>
      </c>
      <c r="I389" s="63">
        <f>'PLANILHA ORÇAMENTÁRIA'!I26</f>
        <v>0</v>
      </c>
      <c r="J389" s="43" t="e">
        <f t="shared" si="10"/>
        <v>#REF!</v>
      </c>
      <c r="K389" s="44" t="e">
        <f t="shared" si="11"/>
        <v>#REF!</v>
      </c>
    </row>
    <row r="390" spans="1:11" ht="27.6">
      <c r="A390" s="66" t="str">
        <f>'PLANILHA ORÇAMENTÁRIA'!B398</f>
        <v>18.41</v>
      </c>
      <c r="B390" s="66" t="e">
        <f>#REF!</f>
        <v>#REF!</v>
      </c>
      <c r="C390" s="68" t="str">
        <f>'PLANILHA ORÇAMENTÁRIA'!D398</f>
        <v>SIRENE AUDIO VISUAL,PARA SISTEMA DE ALARME CONTRA INCENDIO.FORNECIMENTO E COLOCACAO</v>
      </c>
      <c r="D390" s="66" t="str">
        <f>'PLANILHA ORÇAMENTÁRIA'!E398</f>
        <v>UN</v>
      </c>
      <c r="E390" s="64">
        <f>'PLANILHA ORÇAMENTÁRIA'!F398</f>
        <v>24</v>
      </c>
      <c r="F390" s="63" t="e">
        <f>#REF!</f>
        <v>#REF!</v>
      </c>
      <c r="G390" s="63">
        <f>'PLANILHA ORÇAMENTÁRIA'!H398</f>
        <v>0</v>
      </c>
      <c r="H390" s="65" t="e">
        <f>#REF!</f>
        <v>#REF!</v>
      </c>
      <c r="I390" s="63">
        <f>'PLANILHA ORÇAMENTÁRIA'!I398</f>
        <v>0</v>
      </c>
      <c r="J390" s="43" t="e">
        <f t="shared" si="10"/>
        <v>#REF!</v>
      </c>
      <c r="K390" s="44" t="e">
        <f t="shared" si="11"/>
        <v>#REF!</v>
      </c>
    </row>
    <row r="391" spans="1:11" ht="15">
      <c r="A391" s="66" t="e">
        <f>#REF!</f>
        <v>#REF!</v>
      </c>
      <c r="B391" s="66" t="e">
        <f>#REF!</f>
        <v>#REF!</v>
      </c>
      <c r="C391" s="68" t="e">
        <f>#REF!</f>
        <v>#REF!</v>
      </c>
      <c r="D391" s="66" t="e">
        <f>#REF!</f>
        <v>#REF!</v>
      </c>
      <c r="E391" s="64" t="e">
        <f>#REF!</f>
        <v>#REF!</v>
      </c>
      <c r="F391" s="63" t="e">
        <f>#REF!</f>
        <v>#REF!</v>
      </c>
      <c r="G391" s="63" t="e">
        <f>#REF!</f>
        <v>#REF!</v>
      </c>
      <c r="H391" s="65" t="e">
        <f>#REF!</f>
        <v>#REF!</v>
      </c>
      <c r="I391" s="63" t="e">
        <f>#REF!</f>
        <v>#REF!</v>
      </c>
      <c r="J391" s="43" t="e">
        <f t="shared" si="10"/>
        <v>#REF!</v>
      </c>
      <c r="K391" s="44" t="e">
        <f t="shared" si="11"/>
        <v>#REF!</v>
      </c>
    </row>
    <row r="392" spans="1:11" ht="41.4">
      <c r="A392" s="66" t="str">
        <f>'PLANILHA ORÇAMENTÁRIA'!B299</f>
        <v>15.72</v>
      </c>
      <c r="B392" s="66" t="e">
        <f>#REF!</f>
        <v>#REF!</v>
      </c>
      <c r="C392" s="68" t="str">
        <f>'PLANILHA ORÇAMENTÁRIA'!D299</f>
        <v>TUBO DE PVC RIGIDO DE 75MM,SOLDAVEL,INCLUSIVE CONEXOES E EMENDAS,EXCLUSIVE ABERTURA E FECHAMENTO DE RASGO.FORNECIMENTO EASSENTAMENTO</v>
      </c>
      <c r="D392" s="66" t="str">
        <f>'PLANILHA ORÇAMENTÁRIA'!E299</f>
        <v>M</v>
      </c>
      <c r="E392" s="64">
        <f>'PLANILHA ORÇAMENTÁRIA'!F299</f>
        <v>24</v>
      </c>
      <c r="F392" s="63" t="e">
        <f>#REF!</f>
        <v>#REF!</v>
      </c>
      <c r="G392" s="63">
        <f>'PLANILHA ORÇAMENTÁRIA'!H299</f>
        <v>0</v>
      </c>
      <c r="H392" s="65" t="e">
        <f>#REF!</f>
        <v>#REF!</v>
      </c>
      <c r="I392" s="63">
        <f>'PLANILHA ORÇAMENTÁRIA'!I299</f>
        <v>0</v>
      </c>
      <c r="J392" s="43" t="e">
        <f t="shared" si="10"/>
        <v>#REF!</v>
      </c>
      <c r="K392" s="44" t="e">
        <f t="shared" si="11"/>
        <v>#REF!</v>
      </c>
    </row>
    <row r="393" spans="1:11" ht="55.2">
      <c r="A393" s="66" t="str">
        <f>'PLANILHA ORÇAMENTÁRIA'!B336</f>
        <v>16.2</v>
      </c>
      <c r="B393" s="66" t="e">
        <f>#REF!</f>
        <v>#REF!</v>
      </c>
      <c r="C393" s="68" t="str">
        <f>'PLANILHA ORÇAMENTÁRIA'!D336</f>
        <v>COBERTURA EM TELHA CERAMICA PORTUGUESA OU ROMANA,EXCLUSIVE CUMEEIRA E MADEIRAMENTO MEDIDA PELA AREA REAL DE COBERTURA.FORNECIMENTO E COLOCACAO</v>
      </c>
      <c r="D393" s="66" t="str">
        <f>'PLANILHA ORÇAMENTÁRIA'!E336</f>
        <v>M2</v>
      </c>
      <c r="E393" s="64">
        <f>'PLANILHA ORÇAMENTÁRIA'!F336</f>
        <v>2283</v>
      </c>
      <c r="F393" s="63" t="e">
        <f>#REF!</f>
        <v>#REF!</v>
      </c>
      <c r="G393" s="63">
        <f>'PLANILHA ORÇAMENTÁRIA'!H336</f>
        <v>0</v>
      </c>
      <c r="H393" s="65" t="e">
        <f>#REF!</f>
        <v>#REF!</v>
      </c>
      <c r="I393" s="63">
        <f>'PLANILHA ORÇAMENTÁRIA'!I336</f>
        <v>0</v>
      </c>
      <c r="J393" s="43" t="e">
        <f t="shared" si="10"/>
        <v>#REF!</v>
      </c>
      <c r="K393" s="44" t="e">
        <f t="shared" si="11"/>
        <v>#REF!</v>
      </c>
    </row>
    <row r="394" spans="1:11" ht="41.4">
      <c r="A394" s="66" t="str">
        <f>'PLANILHA ORÇAMENTÁRIA'!B282</f>
        <v>15.55</v>
      </c>
      <c r="B394" s="66" t="e">
        <f>#REF!</f>
        <v>#REF!</v>
      </c>
      <c r="C394" s="68" t="str">
        <f>'PLANILHA ORÇAMENTÁRIA'!D282</f>
        <v>TUBO DE PVC RIGIDO DE 32MM,SOLDAVEL,INCLUSIVE CONEXOES E EMENDAS,EXCLUSIVE ABERTURA E FECHAMENTO DE RASGO.FORNECIMENTO EASSENTAMENTO</v>
      </c>
      <c r="D394" s="66" t="str">
        <f>'PLANILHA ORÇAMENTÁRIA'!E282</f>
        <v>M</v>
      </c>
      <c r="E394" s="64">
        <f>'PLANILHA ORÇAMENTÁRIA'!F282</f>
        <v>50</v>
      </c>
      <c r="F394" s="63" t="e">
        <f>#REF!</f>
        <v>#REF!</v>
      </c>
      <c r="G394" s="63">
        <f>'PLANILHA ORÇAMENTÁRIA'!H282</f>
        <v>0</v>
      </c>
      <c r="H394" s="65" t="e">
        <f>#REF!</f>
        <v>#REF!</v>
      </c>
      <c r="I394" s="63">
        <f>'PLANILHA ORÇAMENTÁRIA'!I282</f>
        <v>0</v>
      </c>
      <c r="J394" s="43" t="e">
        <f t="shared" si="10"/>
        <v>#REF!</v>
      </c>
      <c r="K394" s="44" t="e">
        <f t="shared" si="11"/>
        <v>#REF!</v>
      </c>
    </row>
    <row r="395" spans="1:11" ht="69">
      <c r="A395" s="66" t="str">
        <f>'PLANILHA ORÇAMENTÁRIA'!B310</f>
        <v>15.83</v>
      </c>
      <c r="B395" s="66" t="e">
        <f>#REF!</f>
        <v>#REF!</v>
      </c>
      <c r="C395" s="68" t="str">
        <f>'PLANILHA ORÇAMENTÁRIA'!D310</f>
        <v>INSTALACAO E ASSENTAMENTO DE PIA COM 2 CUBAS(EXCLUSIVE FORNECIMENTO DO APARELHO),COMPREENDENDO:3,00M DE TUBO DE PVC DE 25MM,3,00M DE TUBO DE PVC DE 50MM, RABICHO E CONEXOES</v>
      </c>
      <c r="D395" s="66" t="str">
        <f>'PLANILHA ORÇAMENTÁRIA'!E310</f>
        <v>UN</v>
      </c>
      <c r="E395" s="64">
        <f>'PLANILHA ORÇAMENTÁRIA'!F310</f>
        <v>8</v>
      </c>
      <c r="F395" s="63" t="e">
        <f>#REF!</f>
        <v>#REF!</v>
      </c>
      <c r="G395" s="63">
        <f>'PLANILHA ORÇAMENTÁRIA'!H310</f>
        <v>0</v>
      </c>
      <c r="H395" s="65" t="e">
        <f>#REF!</f>
        <v>#REF!</v>
      </c>
      <c r="I395" s="63">
        <f>'PLANILHA ORÇAMENTÁRIA'!I310</f>
        <v>0</v>
      </c>
      <c r="J395" s="43" t="e">
        <f t="shared" si="10"/>
        <v>#REF!</v>
      </c>
      <c r="K395" s="44" t="e">
        <f t="shared" si="11"/>
        <v>#REF!</v>
      </c>
    </row>
    <row r="396" spans="1:11" ht="55.2">
      <c r="A396" s="66" t="str">
        <f>'PLANILHA ORÇAMENTÁRIA'!B142</f>
        <v>9.7</v>
      </c>
      <c r="B396" s="66" t="e">
        <f>#REF!</f>
        <v>#REF!</v>
      </c>
      <c r="C396" s="68" t="str">
        <f>'PLANILHA ORÇAMENTÁRIA'!D142</f>
        <v>PLANTIO DE GRAMA EM PLACAS TIPO ESMERALDA,INCLUSIVE FORNECIMENTO DA GRAMA,EXCLUSIVE TRANSPORTE,PREPARO DO TERRENO E MATERIAL PARA ESTE</v>
      </c>
      <c r="D396" s="66" t="str">
        <f>'PLANILHA ORÇAMENTÁRIA'!E142</f>
        <v>M2</v>
      </c>
      <c r="E396" s="64">
        <f>'PLANILHA ORÇAMENTÁRIA'!F142</f>
        <v>680</v>
      </c>
      <c r="F396" s="63" t="e">
        <f>#REF!</f>
        <v>#REF!</v>
      </c>
      <c r="G396" s="63">
        <f>'PLANILHA ORÇAMENTÁRIA'!H142</f>
        <v>0</v>
      </c>
      <c r="H396" s="65" t="e">
        <f>#REF!</f>
        <v>#REF!</v>
      </c>
      <c r="I396" s="63">
        <f>'PLANILHA ORÇAMENTÁRIA'!I142</f>
        <v>0</v>
      </c>
      <c r="J396" s="43" t="e">
        <f t="shared" si="10"/>
        <v>#REF!</v>
      </c>
      <c r="K396" s="44" t="e">
        <f t="shared" si="11"/>
        <v>#REF!</v>
      </c>
    </row>
    <row r="397" spans="1:11" ht="27.6">
      <c r="A397" s="66" t="str">
        <f>'PLANILHA ORÇAMENTÁRIA'!B45</f>
        <v>2.6</v>
      </c>
      <c r="B397" s="66" t="e">
        <f>#REF!</f>
        <v>#REF!</v>
      </c>
      <c r="C397" s="68" t="str">
        <f>'PLANILHA ORÇAMENTÁRIA'!D45</f>
        <v>CARGA E DESCARGA DE CONTAINER,SEGUNDO DESCRICAO DA FAMILIA 02.006</v>
      </c>
      <c r="D397" s="66" t="str">
        <f>'PLANILHA ORÇAMENTÁRIA'!E45</f>
        <v>UN</v>
      </c>
      <c r="E397" s="64">
        <f>'PLANILHA ORÇAMENTÁRIA'!F45</f>
        <v>4</v>
      </c>
      <c r="F397" s="63" t="e">
        <f>#REF!</f>
        <v>#REF!</v>
      </c>
      <c r="G397" s="63">
        <f>'PLANILHA ORÇAMENTÁRIA'!H45</f>
        <v>0</v>
      </c>
      <c r="H397" s="65" t="e">
        <f>#REF!</f>
        <v>#REF!</v>
      </c>
      <c r="I397" s="63">
        <f>'PLANILHA ORÇAMENTÁRIA'!I45</f>
        <v>0</v>
      </c>
      <c r="J397" s="43" t="e">
        <f t="shared" si="10"/>
        <v>#REF!</v>
      </c>
      <c r="K397" s="44" t="e">
        <f t="shared" si="11"/>
        <v>#REF!</v>
      </c>
    </row>
    <row r="398" spans="1:11" ht="15">
      <c r="A398" s="66" t="e">
        <f>#REF!</f>
        <v>#REF!</v>
      </c>
      <c r="B398" s="66" t="e">
        <f>#REF!</f>
        <v>#REF!</v>
      </c>
      <c r="C398" s="68" t="e">
        <f>#REF!</f>
        <v>#REF!</v>
      </c>
      <c r="D398" s="66" t="e">
        <f>#REF!</f>
        <v>#REF!</v>
      </c>
      <c r="E398" s="64" t="e">
        <f>#REF!</f>
        <v>#REF!</v>
      </c>
      <c r="F398" s="63" t="e">
        <f>#REF!</f>
        <v>#REF!</v>
      </c>
      <c r="G398" s="63" t="e">
        <f>#REF!</f>
        <v>#REF!</v>
      </c>
      <c r="H398" s="65" t="e">
        <f>#REF!</f>
        <v>#REF!</v>
      </c>
      <c r="I398" s="63" t="e">
        <f>#REF!</f>
        <v>#REF!</v>
      </c>
      <c r="J398" s="43" t="e">
        <f t="shared" si="10"/>
        <v>#REF!</v>
      </c>
      <c r="K398" s="44" t="e">
        <f t="shared" si="11"/>
        <v>#REF!</v>
      </c>
    </row>
    <row r="399" spans="1:11" ht="96.6">
      <c r="A399" s="66" t="str">
        <f>'PLANILHA ORÇAMENTÁRIA'!B321</f>
        <v>15.94</v>
      </c>
      <c r="B399" s="66" t="e">
        <f>#REF!</f>
        <v>#REF!</v>
      </c>
      <c r="C399" s="68" t="str">
        <f>'PLANILHA ORÇAMENTÁRIA'!D321</f>
        <v>ABRIGO PARA BOMBA,NAS DIMENSOES DE (1,20X0,60X0,80)M,EM ALVENARIA DE TIJOLOS FURADOS DE (10X20X20)CM,PAREDES DE MEIA VEZ,RESTIDAS COM ARGAMASSA DE CIMENTO E SAIBRO,NO TRACO 1:6,COMFUNDO DE CONCRETO E TAMPA DE CONCRETO ARMADO,PORTA DE (100X60)CM EM CHAPA DE FERRO Nº16 E CADEADO DE 30MM,CONFORME PROJETO Nº2799/EMOP</v>
      </c>
      <c r="D399" s="66" t="str">
        <f>'PLANILHA ORÇAMENTÁRIA'!E321</f>
        <v>UN</v>
      </c>
      <c r="E399" s="64">
        <f>'PLANILHA ORÇAMENTÁRIA'!F321</f>
        <v>6</v>
      </c>
      <c r="F399" s="63" t="e">
        <f>#REF!</f>
        <v>#REF!</v>
      </c>
      <c r="G399" s="63">
        <f>'PLANILHA ORÇAMENTÁRIA'!H321</f>
        <v>0</v>
      </c>
      <c r="H399" s="65" t="e">
        <f>#REF!</f>
        <v>#REF!</v>
      </c>
      <c r="I399" s="63">
        <f>'PLANILHA ORÇAMENTÁRIA'!I321</f>
        <v>0</v>
      </c>
      <c r="J399" s="43" t="e">
        <f t="shared" si="10"/>
        <v>#REF!</v>
      </c>
      <c r="K399" s="44" t="e">
        <f t="shared" si="11"/>
        <v>#REF!</v>
      </c>
    </row>
    <row r="400" spans="1:11" ht="15">
      <c r="A400" s="66" t="e">
        <f>#REF!</f>
        <v>#REF!</v>
      </c>
      <c r="B400" s="66" t="e">
        <f>#REF!</f>
        <v>#REF!</v>
      </c>
      <c r="C400" s="68" t="e">
        <f>#REF!</f>
        <v>#REF!</v>
      </c>
      <c r="D400" s="66" t="e">
        <f>#REF!</f>
        <v>#REF!</v>
      </c>
      <c r="E400" s="64" t="e">
        <f>#REF!</f>
        <v>#REF!</v>
      </c>
      <c r="F400" s="63" t="e">
        <f>#REF!</f>
        <v>#REF!</v>
      </c>
      <c r="G400" s="63" t="e">
        <f>#REF!</f>
        <v>#REF!</v>
      </c>
      <c r="H400" s="65" t="e">
        <f>#REF!</f>
        <v>#REF!</v>
      </c>
      <c r="I400" s="63" t="e">
        <f>#REF!</f>
        <v>#REF!</v>
      </c>
      <c r="J400" s="43" t="e">
        <f t="shared" si="10"/>
        <v>#REF!</v>
      </c>
      <c r="K400" s="44" t="e">
        <f t="shared" si="11"/>
        <v>#REF!</v>
      </c>
    </row>
    <row r="401" spans="1:11" ht="69">
      <c r="A401" s="66" t="str">
        <f>'PLANILHA ORÇAMENTÁRIA'!B370</f>
        <v>18.13</v>
      </c>
      <c r="B401" s="66" t="e">
        <f>#REF!</f>
        <v>#REF!</v>
      </c>
      <c r="C401" s="68" t="str">
        <f>'PLANILHA ORÇAMENTÁRIA'!D370</f>
        <v>BANCA DE GRANITO CINZA CORUMBA,COM 2CM DE ESPESSURA,COM ABERTURA PARA 3 CUBAS (EXCLUSIVE ESTAS),SOBRE APOIOS DE ALVENARIA DE MEIA VEZ E VERGA DE CONCRETO,SEM REVESTIMENTO.FORNECIMENTO E COLOCACAO</v>
      </c>
      <c r="D401" s="66" t="str">
        <f>'PLANILHA ORÇAMENTÁRIA'!E370</f>
        <v>M2</v>
      </c>
      <c r="E401" s="64">
        <f>'PLANILHA ORÇAMENTÁRIA'!F370</f>
        <v>2.59</v>
      </c>
      <c r="F401" s="63" t="e">
        <f>#REF!</f>
        <v>#REF!</v>
      </c>
      <c r="G401" s="63">
        <f>'PLANILHA ORÇAMENTÁRIA'!H370</f>
        <v>0</v>
      </c>
      <c r="H401" s="65" t="e">
        <f>#REF!</f>
        <v>#REF!</v>
      </c>
      <c r="I401" s="63">
        <f>'PLANILHA ORÇAMENTÁRIA'!I370</f>
        <v>0</v>
      </c>
      <c r="J401" s="43" t="e">
        <f t="shared" si="10"/>
        <v>#REF!</v>
      </c>
      <c r="K401" s="44" t="e">
        <f t="shared" si="11"/>
        <v>#REF!</v>
      </c>
    </row>
    <row r="402" spans="1:11" ht="55.2">
      <c r="A402" s="66" t="str">
        <f>'PLANILHA ORÇAMENTÁRIA'!B372</f>
        <v>18.15</v>
      </c>
      <c r="B402" s="66" t="e">
        <f>#REF!</f>
        <v>#REF!</v>
      </c>
      <c r="C402" s="68" t="str">
        <f>'PLANILHA ORÇAMENTÁRIA'!D372</f>
        <v>DUCHINHA MANUAL,COM REGISTRO DE PRESSAO 1/2" CROMADO,RABICHOCROMADO,SUPORTE BRANCO,PISTOLA BRANCA,BUCHAS E PARAFUSOS PARA FIXACAO.FORNECIMENTO</v>
      </c>
      <c r="D402" s="66" t="str">
        <f>'PLANILHA ORÇAMENTÁRIA'!E372</f>
        <v>UN</v>
      </c>
      <c r="E402" s="64">
        <f>'PLANILHA ORÇAMENTÁRIA'!F372</f>
        <v>7</v>
      </c>
      <c r="F402" s="63" t="e">
        <f>#REF!</f>
        <v>#REF!</v>
      </c>
      <c r="G402" s="63">
        <f>'PLANILHA ORÇAMENTÁRIA'!H372</f>
        <v>0</v>
      </c>
      <c r="H402" s="65" t="e">
        <f>#REF!</f>
        <v>#REF!</v>
      </c>
      <c r="I402" s="63">
        <f>'PLANILHA ORÇAMENTÁRIA'!I372</f>
        <v>0</v>
      </c>
      <c r="J402" s="43" t="e">
        <f t="shared" si="10"/>
        <v>#REF!</v>
      </c>
      <c r="K402" s="44" t="e">
        <f t="shared" si="11"/>
        <v>#REF!</v>
      </c>
    </row>
    <row r="403" spans="1:11" ht="27.6">
      <c r="A403" s="66" t="str">
        <f>'PLANILHA ORÇAMENTÁRIA'!B266</f>
        <v>15.39</v>
      </c>
      <c r="B403" s="66" t="e">
        <f>#REF!</f>
        <v>#REF!</v>
      </c>
      <c r="C403" s="68" t="str">
        <f>'PLANILHA ORÇAMENTÁRIA'!D266</f>
        <v>CAIXA DE PASSAGEM DE SOBREPOR,EM ACO,COM TAMPA PARAFUSADA,DE40X40CM.FORNECIMENTO E COLOCACAO</v>
      </c>
      <c r="D403" s="66" t="str">
        <f>'PLANILHA ORÇAMENTÁRIA'!E266</f>
        <v>UN</v>
      </c>
      <c r="E403" s="64">
        <f>'PLANILHA ORÇAMENTÁRIA'!F266</f>
        <v>18</v>
      </c>
      <c r="F403" s="63" t="e">
        <f>#REF!</f>
        <v>#REF!</v>
      </c>
      <c r="G403" s="63">
        <f>'PLANILHA ORÇAMENTÁRIA'!H266</f>
        <v>0</v>
      </c>
      <c r="H403" s="65" t="e">
        <f>#REF!</f>
        <v>#REF!</v>
      </c>
      <c r="I403" s="63">
        <f>'PLANILHA ORÇAMENTÁRIA'!I266</f>
        <v>0</v>
      </c>
      <c r="J403" s="43" t="e">
        <f aca="true" t="shared" si="12" ref="J403:J437">I403/$H$14</f>
        <v>#REF!</v>
      </c>
      <c r="K403" s="44" t="e">
        <f t="shared" si="11"/>
        <v>#REF!</v>
      </c>
    </row>
    <row r="404" spans="1:11" ht="27.6">
      <c r="A404" s="66" t="str">
        <f>'PLANILHA ORÇAMENTÁRIA'!B284</f>
        <v>15.57</v>
      </c>
      <c r="B404" s="66" t="e">
        <f>#REF!</f>
        <v>#REF!</v>
      </c>
      <c r="C404" s="68" t="str">
        <f>'PLANILHA ORÇAMENTÁRIA'!D284</f>
        <v>TUBO DE PVC RIGIDO SOLDAVEL,PARA AGUA FRIA, COM DIAMETRO DE60MM.FORNECIMENTO</v>
      </c>
      <c r="D404" s="66" t="str">
        <f>'PLANILHA ORÇAMENTÁRIA'!E284</f>
        <v>M</v>
      </c>
      <c r="E404" s="64">
        <f>'PLANILHA ORÇAMENTÁRIA'!F284</f>
        <v>15</v>
      </c>
      <c r="F404" s="63" t="e">
        <f>#REF!</f>
        <v>#REF!</v>
      </c>
      <c r="G404" s="63">
        <f>'PLANILHA ORÇAMENTÁRIA'!H284</f>
        <v>0</v>
      </c>
      <c r="H404" s="65" t="e">
        <f>#REF!</f>
        <v>#REF!</v>
      </c>
      <c r="I404" s="63">
        <f>'PLANILHA ORÇAMENTÁRIA'!I284</f>
        <v>0</v>
      </c>
      <c r="J404" s="43" t="e">
        <f t="shared" si="12"/>
        <v>#REF!</v>
      </c>
      <c r="K404" s="44" t="e">
        <f aca="true" t="shared" si="13" ref="K404:K437">K403+J404</f>
        <v>#REF!</v>
      </c>
    </row>
    <row r="405" spans="1:11" ht="55.2">
      <c r="A405" s="66" t="str">
        <f>'PLANILHA ORÇAMENTÁRIA'!B29</f>
        <v>1.17</v>
      </c>
      <c r="B405" s="66" t="e">
        <f>#REF!</f>
        <v>#REF!</v>
      </c>
      <c r="C405" s="68" t="str">
        <f>'PLANILHA ORÇAMENTÁRIA'!D29</f>
        <v>PROJETO EXECUTIVO DE INSTALACAO DE SEGURANCA(CFTV E SONORIZACAO),CONSIDERANDO PROJETO BASICO EXISTENTE,DE 501 ATE 3000M2,APRESENTADO EM AUTOCAD,INCLUSIVE AS LEGALIZACOES PERTINENTES</v>
      </c>
      <c r="D405" s="66" t="str">
        <f>'PLANILHA ORÇAMENTÁRIA'!E29</f>
        <v>M2</v>
      </c>
      <c r="E405" s="64">
        <f>'PLANILHA ORÇAMENTÁRIA'!F29</f>
        <v>1770</v>
      </c>
      <c r="F405" s="63" t="e">
        <f>#REF!</f>
        <v>#REF!</v>
      </c>
      <c r="G405" s="63">
        <f>'PLANILHA ORÇAMENTÁRIA'!H29</f>
        <v>0</v>
      </c>
      <c r="H405" s="65" t="e">
        <f>#REF!</f>
        <v>#REF!</v>
      </c>
      <c r="I405" s="63">
        <f>'PLANILHA ORÇAMENTÁRIA'!I29</f>
        <v>0</v>
      </c>
      <c r="J405" s="43" t="e">
        <f t="shared" si="12"/>
        <v>#REF!</v>
      </c>
      <c r="K405" s="44" t="e">
        <f t="shared" si="13"/>
        <v>#REF!</v>
      </c>
    </row>
    <row r="406" spans="1:11" ht="15">
      <c r="A406" s="66" t="e">
        <f>#REF!</f>
        <v>#REF!</v>
      </c>
      <c r="B406" s="66" t="e">
        <f>#REF!</f>
        <v>#REF!</v>
      </c>
      <c r="C406" s="68" t="e">
        <f>#REF!</f>
        <v>#REF!</v>
      </c>
      <c r="D406" s="66" t="e">
        <f>#REF!</f>
        <v>#REF!</v>
      </c>
      <c r="E406" s="64" t="e">
        <f>#REF!</f>
        <v>#REF!</v>
      </c>
      <c r="F406" s="63" t="e">
        <f>#REF!</f>
        <v>#REF!</v>
      </c>
      <c r="G406" s="63" t="e">
        <f>#REF!</f>
        <v>#REF!</v>
      </c>
      <c r="H406" s="65" t="e">
        <f>#REF!</f>
        <v>#REF!</v>
      </c>
      <c r="I406" s="63" t="e">
        <f>#REF!</f>
        <v>#REF!</v>
      </c>
      <c r="J406" s="43" t="e">
        <f t="shared" si="12"/>
        <v>#REF!</v>
      </c>
      <c r="K406" s="44" t="e">
        <f t="shared" si="13"/>
        <v>#REF!</v>
      </c>
    </row>
    <row r="407" spans="1:11" ht="15">
      <c r="A407" s="66" t="e">
        <f>#REF!</f>
        <v>#REF!</v>
      </c>
      <c r="B407" s="66" t="e">
        <f>#REF!</f>
        <v>#REF!</v>
      </c>
      <c r="C407" s="68" t="e">
        <f>#REF!</f>
        <v>#REF!</v>
      </c>
      <c r="D407" s="66" t="e">
        <f>#REF!</f>
        <v>#REF!</v>
      </c>
      <c r="E407" s="64" t="e">
        <f>#REF!</f>
        <v>#REF!</v>
      </c>
      <c r="F407" s="63" t="e">
        <f>#REF!</f>
        <v>#REF!</v>
      </c>
      <c r="G407" s="63" t="e">
        <f>#REF!</f>
        <v>#REF!</v>
      </c>
      <c r="H407" s="65" t="e">
        <f>#REF!</f>
        <v>#REF!</v>
      </c>
      <c r="I407" s="63" t="e">
        <f>#REF!</f>
        <v>#REF!</v>
      </c>
      <c r="J407" s="43" t="e">
        <f t="shared" si="12"/>
        <v>#REF!</v>
      </c>
      <c r="K407" s="44" t="e">
        <f t="shared" si="13"/>
        <v>#REF!</v>
      </c>
    </row>
    <row r="408" spans="1:11" ht="96.6">
      <c r="A408" s="66" t="str">
        <f>'PLANILHA ORÇAMENTÁRIA'!B231</f>
        <v>15.4</v>
      </c>
      <c r="B408" s="66" t="e">
        <f>#REF!</f>
        <v>#REF!</v>
      </c>
      <c r="C408" s="68" t="str">
        <f>'PLANILHA ORÇAMENTÁRIA'!D231</f>
        <v>INSTALACAO E ASSENTAMENTO DE AR CONDICIONADO TIPO SPLIT DE 24000 BTU'S,COM 1 CONDENSADOR E 2 EVAPORADORES,(VIDE FORNECIMENTO DO APARELHO NA FAMILIA 18.030)INCLUSIVE ACESSORIOS DE FIXACAO,EXCLUSIVE ALIMENTACAO ELETRICA E INTERLIGACAO AO CONDENSADOR/EVAPORADOR (VIDE ITEM 15.005.0255)</v>
      </c>
      <c r="D408" s="66" t="str">
        <f>'PLANILHA ORÇAMENTÁRIA'!E231</f>
        <v>UN</v>
      </c>
      <c r="E408" s="64">
        <f>'PLANILHA ORÇAMENTÁRIA'!F231</f>
        <v>2</v>
      </c>
      <c r="F408" s="63" t="e">
        <f>#REF!</f>
        <v>#REF!</v>
      </c>
      <c r="G408" s="63">
        <f>'PLANILHA ORÇAMENTÁRIA'!H231</f>
        <v>0</v>
      </c>
      <c r="H408" s="65" t="e">
        <f>#REF!</f>
        <v>#REF!</v>
      </c>
      <c r="I408" s="63">
        <f>'PLANILHA ORÇAMENTÁRIA'!I231</f>
        <v>0</v>
      </c>
      <c r="J408" s="43" t="e">
        <f t="shared" si="12"/>
        <v>#REF!</v>
      </c>
      <c r="K408" s="44" t="e">
        <f t="shared" si="13"/>
        <v>#REF!</v>
      </c>
    </row>
    <row r="409" spans="1:11" ht="15">
      <c r="A409" s="66" t="e">
        <f>#REF!</f>
        <v>#REF!</v>
      </c>
      <c r="B409" s="66" t="e">
        <f>#REF!</f>
        <v>#REF!</v>
      </c>
      <c r="C409" s="68" t="e">
        <f>#REF!</f>
        <v>#REF!</v>
      </c>
      <c r="D409" s="66" t="e">
        <f>#REF!</f>
        <v>#REF!</v>
      </c>
      <c r="E409" s="64" t="e">
        <f>#REF!</f>
        <v>#REF!</v>
      </c>
      <c r="F409" s="63" t="e">
        <f>#REF!</f>
        <v>#REF!</v>
      </c>
      <c r="G409" s="63" t="e">
        <f>#REF!</f>
        <v>#REF!</v>
      </c>
      <c r="H409" s="65" t="e">
        <f>#REF!</f>
        <v>#REF!</v>
      </c>
      <c r="I409" s="63" t="e">
        <f>#REF!</f>
        <v>#REF!</v>
      </c>
      <c r="J409" s="43" t="e">
        <f t="shared" si="12"/>
        <v>#REF!</v>
      </c>
      <c r="K409" s="44" t="e">
        <f t="shared" si="13"/>
        <v>#REF!</v>
      </c>
    </row>
    <row r="410" spans="1:11" ht="55.2">
      <c r="A410" s="66" t="str">
        <f>'PLANILHA ORÇAMENTÁRIA'!B49</f>
        <v>2.10</v>
      </c>
      <c r="B410" s="66" t="e">
        <f>#REF!</f>
        <v>#REF!</v>
      </c>
      <c r="C410" s="68" t="str">
        <f>'PLANILHA ORÇAMENTÁRIA'!D49</f>
        <v>PLACA DE SINALIZACAO PREVENTIVA PARA OBRA NA VIA PUBLICA,DEACORDO COM A RESOLUCAO DA PREFEITURA-RJ, COMPREENDENDO FORNECIMENTO E PINTURA DA PLACA E DOS SUPORTES DE MADEIRA.FORNECIMENTO E COLOCACAO</v>
      </c>
      <c r="D410" s="66" t="str">
        <f>'PLANILHA ORÇAMENTÁRIA'!E49</f>
        <v>UN</v>
      </c>
      <c r="E410" s="64">
        <f>'PLANILHA ORÇAMENTÁRIA'!F49</f>
        <v>12</v>
      </c>
      <c r="F410" s="63" t="e">
        <f>#REF!</f>
        <v>#REF!</v>
      </c>
      <c r="G410" s="63">
        <f>'PLANILHA ORÇAMENTÁRIA'!H49</f>
        <v>0</v>
      </c>
      <c r="H410" s="65" t="e">
        <f>#REF!</f>
        <v>#REF!</v>
      </c>
      <c r="I410" s="63">
        <f>'PLANILHA ORÇAMENTÁRIA'!I49</f>
        <v>0</v>
      </c>
      <c r="J410" s="43" t="e">
        <f t="shared" si="12"/>
        <v>#REF!</v>
      </c>
      <c r="K410" s="44" t="e">
        <f t="shared" si="13"/>
        <v>#REF!</v>
      </c>
    </row>
    <row r="411" spans="1:11" ht="69">
      <c r="A411" s="66" t="str">
        <f>'PLANILHA ORÇAMENTÁRIA'!B68</f>
        <v>4.5</v>
      </c>
      <c r="B411" s="66" t="e">
        <f>#REF!</f>
        <v>#REF!</v>
      </c>
      <c r="C411" s="68" t="str">
        <f>'PLANILHA ORÇAMENTÁRIA'!D68</f>
        <v>Disposição final de materiais e resíduos de obras em locais de operação e disposição final apropriados, autorizados e/ou licenciados pelos órgãos de licenciamento e de controle ambiental, medida por tonelada transportada, sendo comprovada conforme legislação pertinente. (desonerado)</v>
      </c>
      <c r="D411" s="66" t="str">
        <f>'PLANILHA ORÇAMENTÁRIA'!E68</f>
        <v>T</v>
      </c>
      <c r="E411" s="64">
        <f>'PLANILHA ORÇAMENTÁRIA'!F68</f>
        <v>11118</v>
      </c>
      <c r="F411" s="63" t="e">
        <f>#REF!</f>
        <v>#REF!</v>
      </c>
      <c r="G411" s="63">
        <f>'PLANILHA ORÇAMENTÁRIA'!H68</f>
        <v>0</v>
      </c>
      <c r="H411" s="65" t="e">
        <f>#REF!</f>
        <v>#REF!</v>
      </c>
      <c r="I411" s="63">
        <f>'PLANILHA ORÇAMENTÁRIA'!I68</f>
        <v>0</v>
      </c>
      <c r="J411" s="43" t="e">
        <f t="shared" si="12"/>
        <v>#REF!</v>
      </c>
      <c r="K411" s="44" t="e">
        <f t="shared" si="13"/>
        <v>#REF!</v>
      </c>
    </row>
    <row r="412" spans="1:11" ht="15">
      <c r="A412" s="66" t="e">
        <f>#REF!</f>
        <v>#REF!</v>
      </c>
      <c r="B412" s="66" t="e">
        <f>#REF!</f>
        <v>#REF!</v>
      </c>
      <c r="C412" s="68" t="e">
        <f>#REF!</f>
        <v>#REF!</v>
      </c>
      <c r="D412" s="66" t="e">
        <f>#REF!</f>
        <v>#REF!</v>
      </c>
      <c r="E412" s="64" t="e">
        <f>#REF!</f>
        <v>#REF!</v>
      </c>
      <c r="F412" s="63" t="e">
        <f>#REF!</f>
        <v>#REF!</v>
      </c>
      <c r="G412" s="63" t="e">
        <f>#REF!</f>
        <v>#REF!</v>
      </c>
      <c r="H412" s="65" t="e">
        <f>#REF!</f>
        <v>#REF!</v>
      </c>
      <c r="I412" s="63" t="e">
        <f>#REF!</f>
        <v>#REF!</v>
      </c>
      <c r="J412" s="43" t="e">
        <f t="shared" si="12"/>
        <v>#REF!</v>
      </c>
      <c r="K412" s="44" t="e">
        <f t="shared" si="13"/>
        <v>#REF!</v>
      </c>
    </row>
    <row r="413" spans="1:11" ht="15">
      <c r="A413" s="66" t="e">
        <f>#REF!</f>
        <v>#REF!</v>
      </c>
      <c r="B413" s="66" t="e">
        <f>#REF!</f>
        <v>#REF!</v>
      </c>
      <c r="C413" s="68" t="e">
        <f>#REF!</f>
        <v>#REF!</v>
      </c>
      <c r="D413" s="66" t="e">
        <f>#REF!</f>
        <v>#REF!</v>
      </c>
      <c r="E413" s="64" t="e">
        <f>#REF!</f>
        <v>#REF!</v>
      </c>
      <c r="F413" s="63" t="e">
        <f>#REF!</f>
        <v>#REF!</v>
      </c>
      <c r="G413" s="63" t="e">
        <f>#REF!</f>
        <v>#REF!</v>
      </c>
      <c r="H413" s="65" t="e">
        <f>#REF!</f>
        <v>#REF!</v>
      </c>
      <c r="I413" s="63" t="e">
        <f>#REF!</f>
        <v>#REF!</v>
      </c>
      <c r="J413" s="43" t="e">
        <f t="shared" si="12"/>
        <v>#REF!</v>
      </c>
      <c r="K413" s="44" t="e">
        <f t="shared" si="13"/>
        <v>#REF!</v>
      </c>
    </row>
    <row r="414" spans="1:11" ht="55.2">
      <c r="A414" s="66" t="str">
        <f>'PLANILHA ORÇAMENTÁRIA'!B308</f>
        <v>15.81</v>
      </c>
      <c r="B414" s="66" t="e">
        <f>#REF!</f>
        <v>#REF!</v>
      </c>
      <c r="C414" s="68" t="str">
        <f>'PLANILHA ORÇAMENTÁRIA'!D308</f>
        <v>INSTALACAO E ASSENTAMENTO DE DUCHINHA MANUAL PARA BANHEIRO(EXCLUSIVE FORNECIMENTO DO APARELHO),COMPREENDENDO:3,00M DE TUBO DE PVC DE 25MM E CONEXOES</v>
      </c>
      <c r="D414" s="66" t="str">
        <f>'PLANILHA ORÇAMENTÁRIA'!E308</f>
        <v>UN</v>
      </c>
      <c r="E414" s="64">
        <f>'PLANILHA ORÇAMENTÁRIA'!F308</f>
        <v>8</v>
      </c>
      <c r="F414" s="63" t="e">
        <f>#REF!</f>
        <v>#REF!</v>
      </c>
      <c r="G414" s="63">
        <f>'PLANILHA ORÇAMENTÁRIA'!H308</f>
        <v>0</v>
      </c>
      <c r="H414" s="65" t="e">
        <f>#REF!</f>
        <v>#REF!</v>
      </c>
      <c r="I414" s="63">
        <f>'PLANILHA ORÇAMENTÁRIA'!I308</f>
        <v>0</v>
      </c>
      <c r="J414" s="43" t="e">
        <f t="shared" si="12"/>
        <v>#REF!</v>
      </c>
      <c r="K414" s="44" t="e">
        <f t="shared" si="13"/>
        <v>#REF!</v>
      </c>
    </row>
    <row r="415" spans="1:11" ht="15">
      <c r="A415" s="66" t="e">
        <f>#REF!</f>
        <v>#REF!</v>
      </c>
      <c r="B415" s="66" t="e">
        <f>#REF!</f>
        <v>#REF!</v>
      </c>
      <c r="C415" s="68" t="e">
        <f>#REF!</f>
        <v>#REF!</v>
      </c>
      <c r="D415" s="66" t="e">
        <f>#REF!</f>
        <v>#REF!</v>
      </c>
      <c r="E415" s="64" t="e">
        <f>#REF!</f>
        <v>#REF!</v>
      </c>
      <c r="F415" s="63" t="e">
        <f>#REF!</f>
        <v>#REF!</v>
      </c>
      <c r="G415" s="63" t="e">
        <f>#REF!</f>
        <v>#REF!</v>
      </c>
      <c r="H415" s="65" t="e">
        <f>#REF!</f>
        <v>#REF!</v>
      </c>
      <c r="I415" s="63" t="e">
        <f>#REF!</f>
        <v>#REF!</v>
      </c>
      <c r="J415" s="43" t="e">
        <f t="shared" si="12"/>
        <v>#REF!</v>
      </c>
      <c r="K415" s="44" t="e">
        <f t="shared" si="13"/>
        <v>#REF!</v>
      </c>
    </row>
    <row r="416" spans="1:11" ht="41.4">
      <c r="A416" s="66" t="str">
        <f>'PLANILHA ORÇAMENTÁRIA'!B367</f>
        <v>18.10</v>
      </c>
      <c r="B416" s="66" t="e">
        <f>#REF!</f>
        <v>#REF!</v>
      </c>
      <c r="C416" s="68" t="str">
        <f>'PLANILHA ORÇAMENTÁRIA'!D367</f>
        <v>ASSENTO ESPECIAL PARA VASO SANITARIO PARA PESSOAS COM NECESSIDADES ESPECIFICAS.FORNECIMENTO E COLOCACAO</v>
      </c>
      <c r="D416" s="66" t="str">
        <f>'PLANILHA ORÇAMENTÁRIA'!E367</f>
        <v>UN</v>
      </c>
      <c r="E416" s="64">
        <f>'PLANILHA ORÇAMENTÁRIA'!F367</f>
        <v>7</v>
      </c>
      <c r="F416" s="63" t="e">
        <f>#REF!</f>
        <v>#REF!</v>
      </c>
      <c r="G416" s="63">
        <f>'PLANILHA ORÇAMENTÁRIA'!H367</f>
        <v>0</v>
      </c>
      <c r="H416" s="65" t="e">
        <f>#REF!</f>
        <v>#REF!</v>
      </c>
      <c r="I416" s="63">
        <f>'PLANILHA ORÇAMENTÁRIA'!I367</f>
        <v>0</v>
      </c>
      <c r="J416" s="43" t="e">
        <f t="shared" si="12"/>
        <v>#REF!</v>
      </c>
      <c r="K416" s="44" t="e">
        <f t="shared" si="13"/>
        <v>#REF!</v>
      </c>
    </row>
    <row r="417" spans="1:11" ht="69">
      <c r="A417" s="66" t="str">
        <f>'PLANILHA ORÇAMENTÁRIA'!B309</f>
        <v>15.82</v>
      </c>
      <c r="B417" s="66" t="e">
        <f>#REF!</f>
        <v>#REF!</v>
      </c>
      <c r="C417" s="68" t="str">
        <f>'PLANILHA ORÇAMENTÁRIA'!D309</f>
        <v>INSTALACAO E ASSENTAMENTO DE PIA COM 1 CUBA(EXCLUSIVE FORNECIMENTO DO APARELHO),COMPREENDENDO:3,00M DE TUBO DE PVC DE 25MM,3,00M DE TUBO DE PVC DE 50MM,RABICHO E CONEXOES</v>
      </c>
      <c r="D417" s="66" t="str">
        <f>'PLANILHA ORÇAMENTÁRIA'!E309</f>
        <v>UN</v>
      </c>
      <c r="E417" s="64">
        <f>'PLANILHA ORÇAMENTÁRIA'!F309</f>
        <v>11</v>
      </c>
      <c r="F417" s="63" t="e">
        <f>#REF!</f>
        <v>#REF!</v>
      </c>
      <c r="G417" s="63">
        <f>'PLANILHA ORÇAMENTÁRIA'!H309</f>
        <v>0</v>
      </c>
      <c r="H417" s="65" t="e">
        <f>#REF!</f>
        <v>#REF!</v>
      </c>
      <c r="I417" s="63">
        <f>'PLANILHA ORÇAMENTÁRIA'!I309</f>
        <v>0</v>
      </c>
      <c r="J417" s="43" t="e">
        <f t="shared" si="12"/>
        <v>#REF!</v>
      </c>
      <c r="K417" s="44" t="e">
        <f t="shared" si="13"/>
        <v>#REF!</v>
      </c>
    </row>
    <row r="418" spans="1:11" ht="15">
      <c r="A418" s="66" t="e">
        <f>#REF!</f>
        <v>#REF!</v>
      </c>
      <c r="B418" s="66" t="e">
        <f>#REF!</f>
        <v>#REF!</v>
      </c>
      <c r="C418" s="68" t="e">
        <f>#REF!</f>
        <v>#REF!</v>
      </c>
      <c r="D418" s="66" t="e">
        <f>#REF!</f>
        <v>#REF!</v>
      </c>
      <c r="E418" s="64" t="e">
        <f>#REF!</f>
        <v>#REF!</v>
      </c>
      <c r="F418" s="63" t="e">
        <f>#REF!</f>
        <v>#REF!</v>
      </c>
      <c r="G418" s="63" t="e">
        <f>#REF!</f>
        <v>#REF!</v>
      </c>
      <c r="H418" s="65" t="e">
        <f>#REF!</f>
        <v>#REF!</v>
      </c>
      <c r="I418" s="63" t="e">
        <f>#REF!</f>
        <v>#REF!</v>
      </c>
      <c r="J418" s="43" t="e">
        <f t="shared" si="12"/>
        <v>#REF!</v>
      </c>
      <c r="K418" s="44" t="e">
        <f t="shared" si="13"/>
        <v>#REF!</v>
      </c>
    </row>
    <row r="419" spans="1:11" ht="15">
      <c r="A419" s="66" t="e">
        <f>#REF!</f>
        <v>#REF!</v>
      </c>
      <c r="B419" s="66" t="e">
        <f>#REF!</f>
        <v>#REF!</v>
      </c>
      <c r="C419" s="68" t="e">
        <f>#REF!</f>
        <v>#REF!</v>
      </c>
      <c r="D419" s="66" t="e">
        <f>#REF!</f>
        <v>#REF!</v>
      </c>
      <c r="E419" s="64" t="e">
        <f>#REF!</f>
        <v>#REF!</v>
      </c>
      <c r="F419" s="63" t="e">
        <f>#REF!</f>
        <v>#REF!</v>
      </c>
      <c r="G419" s="63" t="e">
        <f>#REF!</f>
        <v>#REF!</v>
      </c>
      <c r="H419" s="65" t="e">
        <f>#REF!</f>
        <v>#REF!</v>
      </c>
      <c r="I419" s="63" t="e">
        <f>#REF!</f>
        <v>#REF!</v>
      </c>
      <c r="J419" s="43" t="e">
        <f t="shared" si="12"/>
        <v>#REF!</v>
      </c>
      <c r="K419" s="44" t="e">
        <f t="shared" si="13"/>
        <v>#REF!</v>
      </c>
    </row>
    <row r="420" spans="1:11" ht="41.4">
      <c r="A420" s="66" t="str">
        <f>'PLANILHA ORÇAMENTÁRIA'!B260</f>
        <v>15.33</v>
      </c>
      <c r="B420" s="66" t="e">
        <f>#REF!</f>
        <v>#REF!</v>
      </c>
      <c r="C420" s="68" t="str">
        <f>'PLANILHA ORÇAMENTÁRIA'!D260</f>
        <v>CAIXA DE LIGACAO DE ALUMINIO SILICIO,TIPO CONDULETES,NO FORMATO LL,DIAMETRO DE 3/4".FORNECIMENTO E COLOCACAO</v>
      </c>
      <c r="D420" s="66" t="str">
        <f>'PLANILHA ORÇAMENTÁRIA'!E260</f>
        <v>UN</v>
      </c>
      <c r="E420" s="64">
        <f>'PLANILHA ORÇAMENTÁRIA'!F260</f>
        <v>36</v>
      </c>
      <c r="F420" s="63" t="e">
        <f>#REF!</f>
        <v>#REF!</v>
      </c>
      <c r="G420" s="63">
        <f>'PLANILHA ORÇAMENTÁRIA'!H260</f>
        <v>0</v>
      </c>
      <c r="H420" s="65" t="e">
        <f>#REF!</f>
        <v>#REF!</v>
      </c>
      <c r="I420" s="63">
        <f>'PLANILHA ORÇAMENTÁRIA'!I260</f>
        <v>0</v>
      </c>
      <c r="J420" s="43" t="e">
        <f t="shared" si="12"/>
        <v>#REF!</v>
      </c>
      <c r="K420" s="44" t="e">
        <f t="shared" si="13"/>
        <v>#REF!</v>
      </c>
    </row>
    <row r="421" spans="1:11" ht="15">
      <c r="A421" s="66" t="e">
        <f>#REF!</f>
        <v>#REF!</v>
      </c>
      <c r="B421" s="66" t="e">
        <f>#REF!</f>
        <v>#REF!</v>
      </c>
      <c r="C421" s="68" t="e">
        <f>#REF!</f>
        <v>#REF!</v>
      </c>
      <c r="D421" s="66" t="e">
        <f>#REF!</f>
        <v>#REF!</v>
      </c>
      <c r="E421" s="64" t="e">
        <f>#REF!</f>
        <v>#REF!</v>
      </c>
      <c r="F421" s="63" t="e">
        <f>#REF!</f>
        <v>#REF!</v>
      </c>
      <c r="G421" s="63" t="e">
        <f>#REF!</f>
        <v>#REF!</v>
      </c>
      <c r="H421" s="65" t="e">
        <f>#REF!</f>
        <v>#REF!</v>
      </c>
      <c r="I421" s="63" t="e">
        <f>#REF!</f>
        <v>#REF!</v>
      </c>
      <c r="J421" s="43" t="e">
        <f t="shared" si="12"/>
        <v>#REF!</v>
      </c>
      <c r="K421" s="44" t="e">
        <f t="shared" si="13"/>
        <v>#REF!</v>
      </c>
    </row>
    <row r="422" spans="1:11" ht="96.6">
      <c r="A422" s="66" t="str">
        <f>'PLANILHA ORÇAMENTÁRIA'!B229</f>
        <v>15.2</v>
      </c>
      <c r="B422" s="66" t="e">
        <f>#REF!</f>
        <v>#REF!</v>
      </c>
      <c r="C422" s="68" t="str">
        <f>'PLANILHA ORÇAMENTÁRIA'!D229</f>
        <v>INSTALACAO E ASSENTAMENTO DE AR CONDICIONADO TIPO SPLIT DE 12000 BTU'S,COM 1 CONDENSADOR E 1 EVAPORADOR,(VIDE FORNECIMENTO DO APARELHO NA FAMILIA 18.030)INCLUSIVE ACESSORIOS DE FIXACAO,EXCLUSIVE ALIMENTACAO ELETRICA E INTERLIGACAO AO CONDENSADOR/EVAPORADOR (VIDE ITEM 15.005.0255)</v>
      </c>
      <c r="D422" s="66" t="str">
        <f>'PLANILHA ORÇAMENTÁRIA'!E229</f>
        <v>UN</v>
      </c>
      <c r="E422" s="64">
        <f>'PLANILHA ORÇAMENTÁRIA'!F229</f>
        <v>23</v>
      </c>
      <c r="F422" s="63" t="e">
        <f>#REF!</f>
        <v>#REF!</v>
      </c>
      <c r="G422" s="63">
        <f>'PLANILHA ORÇAMENTÁRIA'!H229</f>
        <v>0</v>
      </c>
      <c r="H422" s="65" t="e">
        <f>#REF!</f>
        <v>#REF!</v>
      </c>
      <c r="I422" s="63">
        <f>'PLANILHA ORÇAMENTÁRIA'!I229</f>
        <v>0</v>
      </c>
      <c r="J422" s="43" t="e">
        <f t="shared" si="12"/>
        <v>#REF!</v>
      </c>
      <c r="K422" s="44" t="e">
        <f t="shared" si="13"/>
        <v>#REF!</v>
      </c>
    </row>
    <row r="423" spans="1:11" ht="15">
      <c r="A423" s="66" t="e">
        <f>#REF!</f>
        <v>#REF!</v>
      </c>
      <c r="B423" s="66" t="e">
        <f>#REF!</f>
        <v>#REF!</v>
      </c>
      <c r="C423" s="68" t="e">
        <f>#REF!</f>
        <v>#REF!</v>
      </c>
      <c r="D423" s="66" t="e">
        <f>#REF!</f>
        <v>#REF!</v>
      </c>
      <c r="E423" s="64" t="e">
        <f>#REF!</f>
        <v>#REF!</v>
      </c>
      <c r="F423" s="63" t="e">
        <f>#REF!</f>
        <v>#REF!</v>
      </c>
      <c r="G423" s="63" t="e">
        <f>#REF!</f>
        <v>#REF!</v>
      </c>
      <c r="H423" s="65" t="e">
        <f>#REF!</f>
        <v>#REF!</v>
      </c>
      <c r="I423" s="63" t="e">
        <f>#REF!</f>
        <v>#REF!</v>
      </c>
      <c r="J423" s="43" t="e">
        <f t="shared" si="12"/>
        <v>#REF!</v>
      </c>
      <c r="K423" s="44" t="e">
        <f t="shared" si="13"/>
        <v>#REF!</v>
      </c>
    </row>
    <row r="424" spans="1:11" ht="15">
      <c r="A424" s="66" t="str">
        <f>'PLANILHA ORÇAMENTÁRIA'!B322</f>
        <v>15.95</v>
      </c>
      <c r="B424" s="66" t="e">
        <f>#REF!</f>
        <v>#REF!</v>
      </c>
      <c r="C424" s="68" t="str">
        <f>'PLANILHA ORÇAMENTÁRIA'!D322</f>
        <v>HIDROMETRO COM DIAMETRO DE 1".FORNECIMENTO</v>
      </c>
      <c r="D424" s="66" t="str">
        <f>'PLANILHA ORÇAMENTÁRIA'!E322</f>
        <v>UN</v>
      </c>
      <c r="E424" s="64">
        <f>'PLANILHA ORÇAMENTÁRIA'!F322</f>
        <v>3</v>
      </c>
      <c r="F424" s="63" t="e">
        <f>#REF!</f>
        <v>#REF!</v>
      </c>
      <c r="G424" s="63">
        <f>'PLANILHA ORÇAMENTÁRIA'!H322</f>
        <v>0</v>
      </c>
      <c r="H424" s="65" t="e">
        <f>#REF!</f>
        <v>#REF!</v>
      </c>
      <c r="I424" s="63">
        <f>'PLANILHA ORÇAMENTÁRIA'!I322</f>
        <v>0</v>
      </c>
      <c r="J424" s="43" t="e">
        <f t="shared" si="12"/>
        <v>#REF!</v>
      </c>
      <c r="K424" s="44" t="e">
        <f t="shared" si="13"/>
        <v>#REF!</v>
      </c>
    </row>
    <row r="425" spans="1:11" ht="41.4">
      <c r="A425" s="66" t="str">
        <f>'PLANILHA ORÇAMENTÁRIA'!B264</f>
        <v>15.37</v>
      </c>
      <c r="B425" s="66" t="e">
        <f>#REF!</f>
        <v>#REF!</v>
      </c>
      <c r="C425" s="68" t="str">
        <f>'PLANILHA ORÇAMENTÁRIA'!D264</f>
        <v>CAIXA DE LIGACAO DE ALUMINIO SILICIO,TIPO CONDULETES,NO FORMATO T,DIAMETRO DE 1".FORNECIMENTO E COLOCACAO</v>
      </c>
      <c r="D425" s="66" t="str">
        <f>'PLANILHA ORÇAMENTÁRIA'!E264</f>
        <v>UN</v>
      </c>
      <c r="E425" s="64">
        <f>'PLANILHA ORÇAMENTÁRIA'!F264</f>
        <v>30</v>
      </c>
      <c r="F425" s="63" t="e">
        <f>#REF!</f>
        <v>#REF!</v>
      </c>
      <c r="G425" s="63">
        <f>'PLANILHA ORÇAMENTÁRIA'!H264</f>
        <v>0</v>
      </c>
      <c r="H425" s="65" t="e">
        <f>#REF!</f>
        <v>#REF!</v>
      </c>
      <c r="I425" s="63">
        <f>'PLANILHA ORÇAMENTÁRIA'!I264</f>
        <v>0</v>
      </c>
      <c r="J425" s="43" t="e">
        <f t="shared" si="12"/>
        <v>#REF!</v>
      </c>
      <c r="K425" s="44" t="e">
        <f t="shared" si="13"/>
        <v>#REF!</v>
      </c>
    </row>
    <row r="426" spans="1:11" ht="15">
      <c r="A426" s="66" t="e">
        <f>#REF!</f>
        <v>#REF!</v>
      </c>
      <c r="B426" s="66" t="e">
        <f>#REF!</f>
        <v>#REF!</v>
      </c>
      <c r="C426" s="68" t="e">
        <f>#REF!</f>
        <v>#REF!</v>
      </c>
      <c r="D426" s="66" t="e">
        <f>#REF!</f>
        <v>#REF!</v>
      </c>
      <c r="E426" s="64" t="e">
        <f>#REF!</f>
        <v>#REF!</v>
      </c>
      <c r="F426" s="63" t="e">
        <f>#REF!</f>
        <v>#REF!</v>
      </c>
      <c r="G426" s="63" t="e">
        <f>#REF!</f>
        <v>#REF!</v>
      </c>
      <c r="H426" s="65" t="e">
        <f>#REF!</f>
        <v>#REF!</v>
      </c>
      <c r="I426" s="63" t="e">
        <f>#REF!</f>
        <v>#REF!</v>
      </c>
      <c r="J426" s="43" t="e">
        <f t="shared" si="12"/>
        <v>#REF!</v>
      </c>
      <c r="K426" s="44" t="e">
        <f t="shared" si="13"/>
        <v>#REF!</v>
      </c>
    </row>
    <row r="427" spans="1:11" ht="27.6">
      <c r="A427" s="66" t="str">
        <f>'PLANILHA ORÇAMENTÁRIA'!B293</f>
        <v>15.66</v>
      </c>
      <c r="B427" s="66" t="e">
        <f>#REF!</f>
        <v>#REF!</v>
      </c>
      <c r="C427" s="68" t="str">
        <f>'PLANILHA ORÇAMENTÁRIA'!D293</f>
        <v>TOMADA TIPO RJ45,DE SOBREPOR,COMPLETA,PARA LOGICA.FORNECIMENTO E COLOCACAO</v>
      </c>
      <c r="D427" s="66" t="str">
        <f>'PLANILHA ORÇAMENTÁRIA'!E293</f>
        <v>UN</v>
      </c>
      <c r="E427" s="64">
        <f>'PLANILHA ORÇAMENTÁRIA'!F293</f>
        <v>172</v>
      </c>
      <c r="F427" s="63" t="e">
        <f>#REF!</f>
        <v>#REF!</v>
      </c>
      <c r="G427" s="63">
        <f>'PLANILHA ORÇAMENTÁRIA'!H293</f>
        <v>0</v>
      </c>
      <c r="H427" s="65" t="e">
        <f>#REF!</f>
        <v>#REF!</v>
      </c>
      <c r="I427" s="63">
        <f>'PLANILHA ORÇAMENTÁRIA'!I293</f>
        <v>0</v>
      </c>
      <c r="J427" s="43" t="e">
        <f t="shared" si="12"/>
        <v>#REF!</v>
      </c>
      <c r="K427" s="44" t="e">
        <f t="shared" si="13"/>
        <v>#REF!</v>
      </c>
    </row>
    <row r="428" spans="1:11" ht="82.8">
      <c r="A428" s="66" t="str">
        <f>'PLANILHA ORÇAMENTÁRIA'!B66</f>
        <v>4.3</v>
      </c>
      <c r="B428" s="66" t="e">
        <f>#REF!</f>
        <v>#REF!</v>
      </c>
      <c r="C428" s="68" t="str">
        <f>'PLANILHA ORÇAMENTÁRIA'!D66</f>
        <v>TRANSPORTE DE CARGA DE QUALQUER NATUREZA,EXCLUSIVE AS DESPESAS DE CARGA E DESCARGA,TANTO DE ESPERA DO CAMINHAO COMO DO SERVENTE OU EQUIPAMENTO AUXILIAR,A VELOCIDADE MEDIA DE 40KM/H,EM CAMINHAO TRUCADO DE CARROCERIA FIXA A OLEO DIESEL,COM CAPACIDADE UTIL DE 12T</v>
      </c>
      <c r="D428" s="66" t="str">
        <f>'PLANILHA ORÇAMENTÁRIA'!E66</f>
        <v>T X KM</v>
      </c>
      <c r="E428" s="64">
        <f>'PLANILHA ORÇAMENTÁRIA'!F66</f>
        <v>266832</v>
      </c>
      <c r="F428" s="63" t="e">
        <f>#REF!</f>
        <v>#REF!</v>
      </c>
      <c r="G428" s="63">
        <f>'PLANILHA ORÇAMENTÁRIA'!H66</f>
        <v>0</v>
      </c>
      <c r="H428" s="65" t="e">
        <f>#REF!</f>
        <v>#REF!</v>
      </c>
      <c r="I428" s="63">
        <f>'PLANILHA ORÇAMENTÁRIA'!I66</f>
        <v>0</v>
      </c>
      <c r="J428" s="43" t="e">
        <f t="shared" si="12"/>
        <v>#REF!</v>
      </c>
      <c r="K428" s="44" t="e">
        <f t="shared" si="13"/>
        <v>#REF!</v>
      </c>
    </row>
    <row r="429" spans="1:11" ht="27.6">
      <c r="A429" s="66" t="str">
        <f>'PLANILHA ORÇAMENTÁRIA'!B92</f>
        <v>5.20</v>
      </c>
      <c r="B429" s="66" t="e">
        <f>#REF!</f>
        <v>#REF!</v>
      </c>
      <c r="C429" s="68" t="str">
        <f>'PLANILHA ORÇAMENTÁRIA'!D92</f>
        <v>LIMPEZA DE PAREDES REVESTIDAS DE CERAMICAS OU AZULEJOS</v>
      </c>
      <c r="D429" s="66" t="str">
        <f>'PLANILHA ORÇAMENTÁRIA'!E92</f>
        <v>M2</v>
      </c>
      <c r="E429" s="64">
        <f>'PLANILHA ORÇAMENTÁRIA'!F92</f>
        <v>618.65</v>
      </c>
      <c r="F429" s="63" t="e">
        <f>#REF!</f>
        <v>#REF!</v>
      </c>
      <c r="G429" s="63">
        <f>'PLANILHA ORÇAMENTÁRIA'!H92</f>
        <v>0</v>
      </c>
      <c r="H429" s="65" t="e">
        <f>#REF!</f>
        <v>#REF!</v>
      </c>
      <c r="I429" s="63">
        <f>'PLANILHA ORÇAMENTÁRIA'!I92</f>
        <v>0</v>
      </c>
      <c r="J429" s="43" t="e">
        <f t="shared" si="12"/>
        <v>#REF!</v>
      </c>
      <c r="K429" s="44" t="e">
        <f t="shared" si="13"/>
        <v>#REF!</v>
      </c>
    </row>
    <row r="430" spans="1:11" ht="55.2">
      <c r="A430" s="66" t="str">
        <f>'PLANILHA ORÇAMENTÁRIA'!B328</f>
        <v>15.101</v>
      </c>
      <c r="B430" s="66" t="e">
        <f>#REF!</f>
        <v>#REF!</v>
      </c>
      <c r="C430" s="68" t="str">
        <f>'PLANILHA ORÇAMENTÁRIA'!D328</f>
        <v>CONECTOR FABRICADO EM BRONZE PARA ATERRAMENTO,PARA FIXACAO DE UM OU DOIS CONDUTORES A SUPERFICIE PLANA,PARA CABOS COM BITOLAS DE 6 A 35MM2.FORNECIMENTO E COLOCACAO</v>
      </c>
      <c r="D430" s="66" t="str">
        <f>'PLANILHA ORÇAMENTÁRIA'!E328</f>
        <v>UN</v>
      </c>
      <c r="E430" s="64">
        <f>'PLANILHA ORÇAMENTÁRIA'!F328</f>
        <v>38</v>
      </c>
      <c r="F430" s="63" t="e">
        <f>#REF!</f>
        <v>#REF!</v>
      </c>
      <c r="G430" s="63">
        <f>'PLANILHA ORÇAMENTÁRIA'!H328</f>
        <v>0</v>
      </c>
      <c r="H430" s="65" t="e">
        <f>#REF!</f>
        <v>#REF!</v>
      </c>
      <c r="I430" s="63">
        <f>'PLANILHA ORÇAMENTÁRIA'!I328</f>
        <v>0</v>
      </c>
      <c r="J430" s="43" t="e">
        <f t="shared" si="12"/>
        <v>#REF!</v>
      </c>
      <c r="K430" s="44" t="e">
        <f t="shared" si="13"/>
        <v>#REF!</v>
      </c>
    </row>
    <row r="431" spans="1:11" ht="27.6">
      <c r="A431" s="66" t="str">
        <f>'PLANILHA ORÇAMENTÁRIA'!B295</f>
        <v>15.68</v>
      </c>
      <c r="B431" s="66" t="e">
        <f>#REF!</f>
        <v>#REF!</v>
      </c>
      <c r="C431" s="68" t="str">
        <f>'PLANILHA ORÇAMENTÁRIA'!D295</f>
        <v>TUBO PARA VENTILACAO EM PVC DE 100MM.INCLUSIVE CONEXOES.FORNECIMENTO E ASSENTAMENTO</v>
      </c>
      <c r="D431" s="66" t="str">
        <f>'PLANILHA ORÇAMENTÁRIA'!E295</f>
        <v>M</v>
      </c>
      <c r="E431" s="64">
        <f>'PLANILHA ORÇAMENTÁRIA'!F295</f>
        <v>54</v>
      </c>
      <c r="F431" s="63" t="e">
        <f>#REF!</f>
        <v>#REF!</v>
      </c>
      <c r="G431" s="63">
        <f>'PLANILHA ORÇAMENTÁRIA'!H295</f>
        <v>0</v>
      </c>
      <c r="H431" s="65" t="e">
        <f>#REF!</f>
        <v>#REF!</v>
      </c>
      <c r="I431" s="63">
        <f>'PLANILHA ORÇAMENTÁRIA'!I295</f>
        <v>0</v>
      </c>
      <c r="J431" s="43" t="e">
        <f t="shared" si="12"/>
        <v>#REF!</v>
      </c>
      <c r="K431" s="44" t="e">
        <f t="shared" si="13"/>
        <v>#REF!</v>
      </c>
    </row>
    <row r="432" spans="1:11" ht="82.8">
      <c r="A432" s="66" t="str">
        <f>'PLANILHA ORÇAMENTÁRIA'!B303</f>
        <v>15.76</v>
      </c>
      <c r="B432" s="66" t="e">
        <f>#REF!</f>
        <v>#REF!</v>
      </c>
      <c r="C432" s="68" t="str">
        <f>'PLANILHA ORÇAMENTÁRIA'!D303</f>
        <v>RALO SIFONADO DE PVC RIGIDO (100X100)X50MM,EM PAVIMENTO ELEVADO,COM TAMPA CEGA,COM 1 ENTRADA DE 40MM E SAIDA DE 50MM,COMPREENDENDO:2,00M DE TUBO DE PVC DE 50MM SOLDAVEL,1,00M DE TUBO DE PVC DE 40MM E SUA LIGACAO AO RAMAL DE QUEDA E VENTILACAO.FORNECIMENTO E INSTALACAO</v>
      </c>
      <c r="D432" s="66" t="str">
        <f>'PLANILHA ORÇAMENTÁRIA'!E303</f>
        <v>UN</v>
      </c>
      <c r="E432" s="64">
        <f>'PLANILHA ORÇAMENTÁRIA'!F303</f>
        <v>8</v>
      </c>
      <c r="F432" s="63" t="e">
        <f>#REF!</f>
        <v>#REF!</v>
      </c>
      <c r="G432" s="63">
        <f>'PLANILHA ORÇAMENTÁRIA'!H303</f>
        <v>0</v>
      </c>
      <c r="H432" s="65" t="e">
        <f>#REF!</f>
        <v>#REF!</v>
      </c>
      <c r="I432" s="63">
        <f>'PLANILHA ORÇAMENTÁRIA'!I303</f>
        <v>0</v>
      </c>
      <c r="J432" s="43" t="e">
        <f t="shared" si="12"/>
        <v>#REF!</v>
      </c>
      <c r="K432" s="44" t="e">
        <f t="shared" si="13"/>
        <v>#REF!</v>
      </c>
    </row>
    <row r="433" spans="1:11" ht="15">
      <c r="A433" s="66" t="e">
        <f>#REF!</f>
        <v>#REF!</v>
      </c>
      <c r="B433" s="66" t="e">
        <f>#REF!</f>
        <v>#REF!</v>
      </c>
      <c r="C433" s="68" t="e">
        <f>#REF!</f>
        <v>#REF!</v>
      </c>
      <c r="D433" s="66" t="e">
        <f>#REF!</f>
        <v>#REF!</v>
      </c>
      <c r="E433" s="64" t="e">
        <f>#REF!</f>
        <v>#REF!</v>
      </c>
      <c r="F433" s="63" t="e">
        <f>#REF!</f>
        <v>#REF!</v>
      </c>
      <c r="G433" s="63" t="e">
        <f>#REF!</f>
        <v>#REF!</v>
      </c>
      <c r="H433" s="65" t="e">
        <f>#REF!</f>
        <v>#REF!</v>
      </c>
      <c r="I433" s="63" t="e">
        <f>#REF!</f>
        <v>#REF!</v>
      </c>
      <c r="J433" s="43" t="e">
        <f t="shared" si="12"/>
        <v>#REF!</v>
      </c>
      <c r="K433" s="44" t="e">
        <f t="shared" si="13"/>
        <v>#REF!</v>
      </c>
    </row>
    <row r="434" spans="1:11" ht="96.6">
      <c r="A434" s="66" t="str">
        <f>'PLANILHA ORÇAMENTÁRIA'!B230</f>
        <v>15.3</v>
      </c>
      <c r="B434" s="66" t="e">
        <f>#REF!</f>
        <v>#REF!</v>
      </c>
      <c r="C434" s="68" t="str">
        <f>'PLANILHA ORÇAMENTÁRIA'!D230</f>
        <v>INSTALACAO E ASSENTAMENTO DE AR CONDICIONADO TIPO SPLIT DE 18000 BTU'S,COM 1 CONDENSADOR E 1 EVAPORADOR,(VIDE FORNECIMENTO DO APARELHO NA FAMILIA 18.030)INCLUSIVE ACESSORIOS DE FIXACAO,EXCLUSIVE ALIMENTACAO ELETRICA E INTERLIGACAO AO CONDENSAOR/EVAPORADOR (VIDE ITEM 15.005.0255)</v>
      </c>
      <c r="D434" s="66" t="str">
        <f>'PLANILHA ORÇAMENTÁRIA'!E230</f>
        <v>UN</v>
      </c>
      <c r="E434" s="64">
        <f>'PLANILHA ORÇAMENTÁRIA'!F230</f>
        <v>4</v>
      </c>
      <c r="F434" s="63" t="e">
        <f>#REF!</f>
        <v>#REF!</v>
      </c>
      <c r="G434" s="63">
        <f>'PLANILHA ORÇAMENTÁRIA'!H230</f>
        <v>0</v>
      </c>
      <c r="H434" s="65" t="e">
        <f>#REF!</f>
        <v>#REF!</v>
      </c>
      <c r="I434" s="63">
        <f>'PLANILHA ORÇAMENTÁRIA'!I230</f>
        <v>0</v>
      </c>
      <c r="J434" s="43" t="e">
        <f t="shared" si="12"/>
        <v>#REF!</v>
      </c>
      <c r="K434" s="44" t="e">
        <f t="shared" si="13"/>
        <v>#REF!</v>
      </c>
    </row>
    <row r="435" spans="1:11" ht="41.4">
      <c r="A435" s="66" t="str">
        <f>'PLANILHA ORÇAMENTÁRIA'!B262</f>
        <v>15.35</v>
      </c>
      <c r="B435" s="66" t="e">
        <f>#REF!</f>
        <v>#REF!</v>
      </c>
      <c r="C435" s="68" t="str">
        <f>'PLANILHA ORÇAMENTÁRIA'!D262</f>
        <v>CAIXA DE LIGACAO DE ALUMINIO SILICIO,TIPO CONDULETES,NO FORMATO LB,DIAMETRO DE 3/4".FORNECIMENTO E COLOCACAO</v>
      </c>
      <c r="D435" s="66" t="str">
        <f>'PLANILHA ORÇAMENTÁRIA'!E262</f>
        <v>UN</v>
      </c>
      <c r="E435" s="64">
        <f>'PLANILHA ORÇAMENTÁRIA'!F262</f>
        <v>24</v>
      </c>
      <c r="F435" s="63" t="e">
        <f>#REF!</f>
        <v>#REF!</v>
      </c>
      <c r="G435" s="63">
        <f>'PLANILHA ORÇAMENTÁRIA'!H262</f>
        <v>0</v>
      </c>
      <c r="H435" s="65" t="e">
        <f>#REF!</f>
        <v>#REF!</v>
      </c>
      <c r="I435" s="63">
        <f>'PLANILHA ORÇAMENTÁRIA'!I262</f>
        <v>0</v>
      </c>
      <c r="J435" s="43" t="e">
        <f t="shared" si="12"/>
        <v>#REF!</v>
      </c>
      <c r="K435" s="44" t="e">
        <f t="shared" si="13"/>
        <v>#REF!</v>
      </c>
    </row>
    <row r="436" spans="1:11" ht="69">
      <c r="A436" s="66" t="str">
        <f>'PLANILHA ORÇAMENTÁRIA'!B302</f>
        <v>15.75</v>
      </c>
      <c r="B436" s="66" t="e">
        <f>#REF!</f>
        <v>#REF!</v>
      </c>
      <c r="C436" s="68" t="str">
        <f>'PLANILHA ORÇAMENTÁRIA'!D302</f>
        <v>RALO SIFONADO PVC RIGIDO (150X185)X75MM,EM PAVIMENTO TERREO,COM SAIDA DE 75MM,GRELHA REDONDA E PORTA-GRELHA,COMPREENDENDO:3,00M DE TUBO DE PVC DE 75MM E SUA LIGACAO AO RAMAL DE VENTILACAO.FORNECIMENTO E INSTALACAO</v>
      </c>
      <c r="D436" s="66" t="str">
        <f>'PLANILHA ORÇAMENTÁRIA'!E302</f>
        <v>UN</v>
      </c>
      <c r="E436" s="64">
        <f>'PLANILHA ORÇAMENTÁRIA'!F302</f>
        <v>19</v>
      </c>
      <c r="F436" s="63" t="e">
        <f>#REF!</f>
        <v>#REF!</v>
      </c>
      <c r="G436" s="63">
        <f>'PLANILHA ORÇAMENTÁRIA'!H302</f>
        <v>0</v>
      </c>
      <c r="H436" s="65" t="e">
        <f>#REF!</f>
        <v>#REF!</v>
      </c>
      <c r="I436" s="63">
        <f>'PLANILHA ORÇAMENTÁRIA'!I302</f>
        <v>0</v>
      </c>
      <c r="J436" s="43" t="e">
        <f t="shared" si="12"/>
        <v>#REF!</v>
      </c>
      <c r="K436" s="44" t="e">
        <f t="shared" si="13"/>
        <v>#REF!</v>
      </c>
    </row>
    <row r="437" spans="1:11" ht="27.6">
      <c r="A437" s="66" t="str">
        <f>'PLANILHA ORÇAMENTÁRIA'!B117</f>
        <v>6.19</v>
      </c>
      <c r="B437" s="66" t="e">
        <f>#REF!</f>
        <v>#REF!</v>
      </c>
      <c r="C437" s="68" t="str">
        <f>'PLANILHA ORÇAMENTÁRIA'!D117</f>
        <v>TUBO DE PVC RIGIDO SOLDAVEL,PARA AGUA FRIA, COM DIAMETRO DE32MM.FORNECIMENTO</v>
      </c>
      <c r="D437" s="66" t="str">
        <f>'PLANILHA ORÇAMENTÁRIA'!E117</f>
        <v>M</v>
      </c>
      <c r="E437" s="64">
        <f>'PLANILHA ORÇAMENTÁRIA'!F117</f>
        <v>108</v>
      </c>
      <c r="F437" s="63" t="e">
        <f>#REF!</f>
        <v>#REF!</v>
      </c>
      <c r="G437" s="63">
        <f>'PLANILHA ORÇAMENTÁRIA'!H117</f>
        <v>0</v>
      </c>
      <c r="H437" s="65" t="e">
        <f>#REF!</f>
        <v>#REF!</v>
      </c>
      <c r="I437" s="63">
        <f>'PLANILHA ORÇAMENTÁRIA'!I117</f>
        <v>0</v>
      </c>
      <c r="J437" s="43" t="e">
        <f t="shared" si="12"/>
        <v>#REF!</v>
      </c>
      <c r="K437" s="44" t="e">
        <f t="shared" si="13"/>
        <v>#REF!</v>
      </c>
    </row>
    <row r="438" ht="15">
      <c r="C438" s="69"/>
    </row>
    <row r="439" ht="15">
      <c r="C439" s="69"/>
    </row>
    <row r="440" ht="15">
      <c r="C440" s="69"/>
    </row>
    <row r="441" ht="15">
      <c r="C441" s="69"/>
    </row>
    <row r="442" ht="15">
      <c r="C442" s="69"/>
    </row>
    <row r="443" ht="15">
      <c r="C443" s="69"/>
    </row>
    <row r="444" ht="15">
      <c r="C444" s="69"/>
    </row>
    <row r="445" ht="15">
      <c r="C445" s="69"/>
    </row>
    <row r="446" ht="15">
      <c r="C446" s="69"/>
    </row>
    <row r="447" ht="15">
      <c r="C447" s="69"/>
    </row>
    <row r="448" ht="15">
      <c r="C448" s="69"/>
    </row>
    <row r="449" ht="15">
      <c r="C449" s="69"/>
    </row>
    <row r="450" ht="15">
      <c r="C450" s="69"/>
    </row>
    <row r="451" ht="15">
      <c r="C451" s="69"/>
    </row>
    <row r="452" ht="15">
      <c r="C452" s="69"/>
    </row>
    <row r="453" ht="15">
      <c r="C453" s="69"/>
    </row>
    <row r="454" ht="15">
      <c r="C454" s="69"/>
    </row>
    <row r="455" ht="15">
      <c r="C455" s="69"/>
    </row>
    <row r="456" ht="15">
      <c r="C456" s="69"/>
    </row>
    <row r="457" ht="15">
      <c r="C457" s="69"/>
    </row>
    <row r="458" ht="15">
      <c r="C458" s="69"/>
    </row>
    <row r="459" ht="15">
      <c r="C459" s="69"/>
    </row>
    <row r="460" ht="15">
      <c r="C460" s="69"/>
    </row>
    <row r="461" ht="15">
      <c r="C461" s="69"/>
    </row>
    <row r="462" ht="15">
      <c r="C462" s="69"/>
    </row>
    <row r="463" ht="15">
      <c r="C463" s="69"/>
    </row>
    <row r="464" ht="15">
      <c r="C464" s="69"/>
    </row>
    <row r="465" ht="15">
      <c r="C465" s="69"/>
    </row>
    <row r="466" ht="15">
      <c r="C466" s="69"/>
    </row>
    <row r="467" ht="15">
      <c r="C467" s="69"/>
    </row>
    <row r="468" ht="15">
      <c r="C468" s="69"/>
    </row>
    <row r="469" ht="15">
      <c r="C469" s="69"/>
    </row>
    <row r="470" ht="15">
      <c r="C470" s="69"/>
    </row>
    <row r="471" ht="15">
      <c r="C471" s="69"/>
    </row>
    <row r="472" ht="15">
      <c r="C472" s="69"/>
    </row>
    <row r="473" ht="15">
      <c r="C473" s="69"/>
    </row>
    <row r="474" ht="15">
      <c r="C474" s="69"/>
    </row>
    <row r="475" ht="15">
      <c r="C475" s="69"/>
    </row>
    <row r="476" ht="15">
      <c r="C476" s="69"/>
    </row>
    <row r="477" ht="15">
      <c r="C477" s="69"/>
    </row>
    <row r="478" ht="15">
      <c r="C478" s="69"/>
    </row>
    <row r="479" ht="15">
      <c r="C479" s="69"/>
    </row>
    <row r="480" ht="15">
      <c r="C480" s="69"/>
    </row>
    <row r="481" ht="15">
      <c r="C481" s="69"/>
    </row>
    <row r="482" ht="15">
      <c r="C482" s="69"/>
    </row>
    <row r="483" ht="15">
      <c r="C483" s="69"/>
    </row>
    <row r="484" ht="15">
      <c r="C484" s="69"/>
    </row>
    <row r="485" ht="15">
      <c r="C485" s="69"/>
    </row>
    <row r="486" ht="15">
      <c r="C486" s="69"/>
    </row>
    <row r="487" ht="15">
      <c r="C487" s="69"/>
    </row>
    <row r="488" ht="15">
      <c r="C488" s="69"/>
    </row>
    <row r="489" ht="15">
      <c r="C489" s="69"/>
    </row>
    <row r="490" ht="15">
      <c r="C490" s="69"/>
    </row>
    <row r="491" ht="15">
      <c r="C491" s="69"/>
    </row>
    <row r="492" ht="15">
      <c r="C492" s="69"/>
    </row>
    <row r="493" ht="15">
      <c r="C493" s="69"/>
    </row>
    <row r="494" ht="15">
      <c r="C494" s="69"/>
    </row>
    <row r="495" ht="15">
      <c r="C495" s="69"/>
    </row>
    <row r="496" ht="15">
      <c r="C496" s="69"/>
    </row>
    <row r="497" ht="15">
      <c r="C497" s="69"/>
    </row>
    <row r="498" ht="15">
      <c r="C498" s="69"/>
    </row>
    <row r="499" ht="15">
      <c r="C499" s="69"/>
    </row>
    <row r="500" ht="15">
      <c r="C500" s="69"/>
    </row>
    <row r="501" ht="15">
      <c r="C501" s="69"/>
    </row>
    <row r="502" ht="15">
      <c r="C502" s="69"/>
    </row>
    <row r="503" ht="15">
      <c r="C503" s="69"/>
    </row>
    <row r="504" ht="15">
      <c r="C504" s="69"/>
    </row>
    <row r="505" ht="15">
      <c r="C505" s="69"/>
    </row>
    <row r="506" ht="15">
      <c r="C506" s="69"/>
    </row>
    <row r="507" ht="15">
      <c r="C507" s="69"/>
    </row>
    <row r="508" ht="15">
      <c r="C508" s="69"/>
    </row>
    <row r="509" ht="15">
      <c r="C509" s="69"/>
    </row>
    <row r="510" ht="15">
      <c r="C510" s="69"/>
    </row>
    <row r="511" ht="15">
      <c r="C511" s="69"/>
    </row>
    <row r="512" ht="15">
      <c r="C512" s="69"/>
    </row>
    <row r="513" ht="15">
      <c r="C513" s="69"/>
    </row>
    <row r="514" ht="15">
      <c r="C514" s="69"/>
    </row>
    <row r="515" ht="15">
      <c r="C515" s="69"/>
    </row>
    <row r="516" ht="15">
      <c r="C516" s="69"/>
    </row>
    <row r="517" ht="15">
      <c r="C517" s="69"/>
    </row>
    <row r="518" ht="15">
      <c r="C518" s="69"/>
    </row>
    <row r="519" ht="15">
      <c r="C519" s="69"/>
    </row>
    <row r="520" ht="15">
      <c r="C520" s="69"/>
    </row>
    <row r="521" ht="15">
      <c r="C521" s="69"/>
    </row>
    <row r="522" ht="15">
      <c r="C522" s="69"/>
    </row>
    <row r="523" ht="15">
      <c r="C523" s="69"/>
    </row>
    <row r="524" ht="15">
      <c r="C524" s="69"/>
    </row>
    <row r="525" ht="15">
      <c r="C525" s="69"/>
    </row>
    <row r="526" ht="15">
      <c r="C526" s="69"/>
    </row>
    <row r="527" ht="15">
      <c r="C527" s="69"/>
    </row>
    <row r="528" ht="15">
      <c r="C528" s="69"/>
    </row>
    <row r="529" ht="15">
      <c r="C529" s="69"/>
    </row>
    <row r="530" ht="15">
      <c r="C530" s="69"/>
    </row>
    <row r="531" ht="15">
      <c r="C531" s="69"/>
    </row>
    <row r="532" ht="15">
      <c r="C532" s="69"/>
    </row>
    <row r="533" ht="15">
      <c r="C533" s="69"/>
    </row>
    <row r="534" ht="15">
      <c r="C534" s="69"/>
    </row>
    <row r="535" ht="15">
      <c r="C535" s="69"/>
    </row>
    <row r="536" ht="15">
      <c r="C536" s="69"/>
    </row>
    <row r="537" ht="15">
      <c r="C537" s="69"/>
    </row>
    <row r="538" ht="15">
      <c r="C538" s="69"/>
    </row>
    <row r="539" ht="15">
      <c r="C539" s="69"/>
    </row>
    <row r="540" ht="15">
      <c r="C540" s="69"/>
    </row>
    <row r="541" ht="15">
      <c r="C541" s="69"/>
    </row>
    <row r="542" ht="15">
      <c r="C542" s="69"/>
    </row>
    <row r="543" ht="15">
      <c r="C543" s="69"/>
    </row>
    <row r="544" ht="15">
      <c r="C544" s="69"/>
    </row>
    <row r="545" ht="15">
      <c r="C545" s="69"/>
    </row>
    <row r="546" ht="15">
      <c r="C546" s="69"/>
    </row>
    <row r="547" ht="15">
      <c r="C547" s="69"/>
    </row>
    <row r="548" ht="15">
      <c r="C548" s="69"/>
    </row>
    <row r="549" ht="15">
      <c r="C549" s="69"/>
    </row>
    <row r="550" ht="15">
      <c r="C550" s="69"/>
    </row>
    <row r="551" ht="15">
      <c r="C551" s="69"/>
    </row>
    <row r="552" ht="15">
      <c r="C552" s="69"/>
    </row>
    <row r="553" ht="15">
      <c r="C553" s="69"/>
    </row>
    <row r="554" ht="15">
      <c r="C554" s="69"/>
    </row>
    <row r="555" ht="15">
      <c r="C555" s="69"/>
    </row>
    <row r="556" ht="15">
      <c r="C556" s="69"/>
    </row>
    <row r="557" ht="15">
      <c r="C557" s="69"/>
    </row>
    <row r="558" ht="15">
      <c r="C558" s="69"/>
    </row>
    <row r="559" ht="15">
      <c r="C559" s="69"/>
    </row>
    <row r="560" ht="15">
      <c r="C560" s="69"/>
    </row>
    <row r="561" ht="15">
      <c r="C561" s="69"/>
    </row>
    <row r="562" ht="15">
      <c r="C562" s="69"/>
    </row>
    <row r="563" ht="15">
      <c r="C563" s="69"/>
    </row>
    <row r="564" ht="15">
      <c r="C564" s="69"/>
    </row>
    <row r="565" ht="15">
      <c r="C565" s="69"/>
    </row>
    <row r="566" ht="15">
      <c r="C566" s="69"/>
    </row>
    <row r="567" ht="15">
      <c r="C567" s="69"/>
    </row>
    <row r="568" ht="15">
      <c r="C568" s="69"/>
    </row>
    <row r="569" ht="15">
      <c r="C569" s="69"/>
    </row>
    <row r="570" ht="15">
      <c r="C570" s="69"/>
    </row>
    <row r="571" ht="15">
      <c r="C571" s="69"/>
    </row>
    <row r="572" ht="15">
      <c r="C572" s="69"/>
    </row>
    <row r="573" ht="15">
      <c r="C573" s="69"/>
    </row>
    <row r="574" ht="15">
      <c r="C574" s="69"/>
    </row>
    <row r="575" ht="15">
      <c r="C575" s="69"/>
    </row>
    <row r="576" ht="15">
      <c r="C576" s="69"/>
    </row>
    <row r="577" ht="15">
      <c r="C577" s="69"/>
    </row>
    <row r="578" ht="15">
      <c r="C578" s="69"/>
    </row>
    <row r="579" ht="15">
      <c r="C579" s="69"/>
    </row>
    <row r="580" ht="15">
      <c r="C580" s="69"/>
    </row>
  </sheetData>
  <mergeCells count="23">
    <mergeCell ref="C15:E15"/>
    <mergeCell ref="F15:G15"/>
    <mergeCell ref="H15:I15"/>
    <mergeCell ref="C12:E12"/>
    <mergeCell ref="F12:G12"/>
    <mergeCell ref="H12:I12"/>
    <mergeCell ref="C13:E13"/>
    <mergeCell ref="F13:G13"/>
    <mergeCell ref="H13:I13"/>
    <mergeCell ref="C5:F5"/>
    <mergeCell ref="C7:E7"/>
    <mergeCell ref="A1:K1"/>
    <mergeCell ref="A2:K2"/>
    <mergeCell ref="C14:E14"/>
    <mergeCell ref="F14:G14"/>
    <mergeCell ref="H14:I14"/>
    <mergeCell ref="B9:J9"/>
    <mergeCell ref="C10:E10"/>
    <mergeCell ref="F10:G10"/>
    <mergeCell ref="H10:I10"/>
    <mergeCell ref="C11:E11"/>
    <mergeCell ref="F11:G11"/>
    <mergeCell ref="H11:I11"/>
  </mergeCells>
  <printOptions/>
  <pageMargins left="0.511811024" right="0.511811024" top="0.787401575" bottom="0.787401575" header="0.31496062" footer="0.31496062"/>
  <pageSetup horizontalDpi="300" verticalDpi="3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Fernando</cp:lastModifiedBy>
  <cp:lastPrinted>2023-10-26T20:11:29Z</cp:lastPrinted>
  <dcterms:created xsi:type="dcterms:W3CDTF">2020-06-30T10:27:21Z</dcterms:created>
  <dcterms:modified xsi:type="dcterms:W3CDTF">2023-10-27T12:22:27Z</dcterms:modified>
  <cp:category/>
  <cp:version/>
  <cp:contentType/>
  <cp:contentStatus/>
</cp:coreProperties>
</file>