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Z:\COORDENADORIA ESPECIAL DE LICITAÇÕES\LICITAÇÕES 2023\TOMADA DE PREÇOS\TP 004-2023 - Processo 12080-2022 - Reforma da Praça Zé Paraíba\"/>
    </mc:Choice>
  </mc:AlternateContent>
  <xr:revisionPtr revIDLastSave="0" documentId="8_{53B4321C-19C1-47A6-B35B-3CECBED83D89}" xr6:coauthVersionLast="47" xr6:coauthVersionMax="47" xr10:uidLastSave="{00000000-0000-0000-0000-000000000000}"/>
  <bookViews>
    <workbookView xWindow="-120" yWindow="-120" windowWidth="29040" windowHeight="15720" tabRatio="708" xr2:uid="{00000000-000D-0000-FFFF-FFFF00000000}"/>
  </bookViews>
  <sheets>
    <sheet name="II.I" sheetId="23102" r:id="rId1"/>
    <sheet name="II.II" sheetId="23137" r:id="rId2"/>
    <sheet name="II.III" sheetId="23119" r:id="rId3"/>
  </sheets>
  <externalReferences>
    <externalReference r:id="rId4"/>
    <externalReference r:id="rId5"/>
    <externalReference r:id="rId6"/>
    <externalReference r:id="rId7"/>
    <externalReference r:id="rId8"/>
  </externalReferences>
  <definedNames>
    <definedName name="\0" localSheetId="1">'[1]#REF'!#REF!</definedName>
    <definedName name="\0" localSheetId="2">'[1]#REF'!#REF!</definedName>
    <definedName name="\0">'[1]#REF'!#REF!</definedName>
    <definedName name="\a" localSheetId="1">'[1]#REF'!#REF!</definedName>
    <definedName name="\a" localSheetId="2">'[1]#REF'!#REF!</definedName>
    <definedName name="\a">'[1]#REF'!#REF!</definedName>
    <definedName name="____est1" localSheetId="1">'[1]#REF'!#REF!</definedName>
    <definedName name="____est1">'[1]#REF'!#REF!</definedName>
    <definedName name="___est1" localSheetId="1">'[2]#REF'!#REF!</definedName>
    <definedName name="___est1">'[2]#REF'!#REF!</definedName>
    <definedName name="__est1" localSheetId="1">'[1]#REF'!#REF!</definedName>
    <definedName name="_est1" localSheetId="1">'[2]#REF'!#REF!</definedName>
    <definedName name="_est1" localSheetId="2">'[1]#REF'!#REF!</definedName>
    <definedName name="_est1">'[1]#REF'!#REF!</definedName>
    <definedName name="_xlnm.Print_Area" localSheetId="0">II.I!$A$1:$I$265</definedName>
    <definedName name="_xlnm.Print_Area" localSheetId="1">II.II!$A$1:$H$46</definedName>
    <definedName name="_xlnm.Print_Area" localSheetId="2">II.III!$A$1:$M$56</definedName>
    <definedName name="_xlnm.Database" localSheetId="1">'[1]#REF'!$A$2:$C$9469</definedName>
    <definedName name="_xlnm.Database" localSheetId="2">#REF!</definedName>
    <definedName name="_xlnm.Database">#REF!</definedName>
    <definedName name="C_" localSheetId="1">'[1]#REF'!#REF!</definedName>
    <definedName name="C_" localSheetId="2">'[1]#REF'!#REF!</definedName>
    <definedName name="C_">'[1]#REF'!#REF!</definedName>
    <definedName name="CONCATENAR">CONCATENATE(#REF!," ",#REF!)</definedName>
    <definedName name="CORRELAÇÃO" localSheetId="1">#REF!</definedName>
    <definedName name="CORRELAÇÃO">#REF!</definedName>
    <definedName name="DATABASE">#REF!</definedName>
    <definedName name="DATAEMISSAO" localSheetId="1">#REF!</definedName>
    <definedName name="DATAEMISSAO">#REF!</definedName>
    <definedName name="DATART" localSheetId="1">#REF!</definedName>
    <definedName name="DATART">#REF!</definedName>
    <definedName name="EMPRESAS" localSheetId="1">OFFSET([3]Cotações!$B$25,0,0):OFFSET([3]Cotações!$H$29,-1,0)</definedName>
    <definedName name="EMPRESAS">OFFSET([4]Cotações!$B$25,0,0):OFFSET([4]Cotações!$H$29,-1,0)</definedName>
    <definedName name="Import.CR">[5]Dados!$G$8</definedName>
    <definedName name="Import.Município">[5]Dados!$G$7</definedName>
    <definedName name="Import.Proponente">[5]Dados!$G$6</definedName>
    <definedName name="INDICES" localSheetId="1">[3]Cotações!$B$22:OFFSET([3]Cotações!$I$24,-1,0)</definedName>
    <definedName name="INDICES">[4]Cotações!$B$22:OFFSET([4]Cotações!$I$24,-1,0)</definedName>
    <definedName name="Já_apresentado__a_licitar" localSheetId="1">#REF!</definedName>
    <definedName name="Já_apresentado__a_licitar">#REF!</definedName>
    <definedName name="LOCALIDADE" localSheetId="1">#REF!</definedName>
    <definedName name="LOCALIDADE">#REF!</definedName>
    <definedName name="NCOMPOSICOES">0</definedName>
    <definedName name="NCOTACOES">0</definedName>
    <definedName name="NEMPRESAS">3</definedName>
    <definedName name="NINDICES">1</definedName>
    <definedName name="NRELATORIOS" localSheetId="1">COUNTA([3]Relatórios!$A$1:$A$65536)-2</definedName>
    <definedName name="NRELATORIOS">COUNTA([4]Relatórios!$A$1:$A$65536)-2</definedName>
    <definedName name="NumerEmpresa">3</definedName>
    <definedName name="NumerIndice">1</definedName>
    <definedName name="RelatoriosFontes" localSheetId="1">OFFSET([3]Relatórios!$A$5,1,0,II.II!NRELATORIOS)</definedName>
    <definedName name="RelatoriosFontes">OFFSET([4]Relatórios!$A$5,1,0,NRELATORIOS)</definedName>
    <definedName name="SENHAGT" hidden="1">"PM2CAIXA"</definedName>
    <definedName name="_xlnm.Print_Titles" localSheetId="0">II.I!$1:$12</definedName>
    <definedName name="_xlnm.Print_Titles" localSheetId="1">II.II!$1:$1</definedName>
    <definedName name="_xlnm.Print_Titles" localSheetId="2">II.III!$2:$11</definedName>
    <definedName name="TOTAL1" localSheetId="1">'[1]#REF'!$H$96</definedName>
    <definedName name="TOTAL1">'[1]#REF'!$H$96</definedName>
    <definedName name="TOTAL10" localSheetId="1">'[1]#REF'!#REF!</definedName>
    <definedName name="TOTAL10" localSheetId="2">'[1]#REF'!#REF!</definedName>
    <definedName name="TOTAL10">'[1]#REF'!#REF!</definedName>
    <definedName name="TOTAL11" localSheetId="1">'[1]#REF'!#REF!</definedName>
    <definedName name="TOTAL11" localSheetId="2">'[1]#REF'!#REF!</definedName>
    <definedName name="TOTAL11">'[1]#REF'!#REF!</definedName>
    <definedName name="TOTAL12" localSheetId="1">'[1]#REF'!#REF!</definedName>
    <definedName name="TOTAL12" localSheetId="2">'[1]#REF'!#REF!</definedName>
    <definedName name="TOTAL12">'[1]#REF'!#REF!</definedName>
    <definedName name="TOTAL13" localSheetId="1">'[1]#REF'!#REF!</definedName>
    <definedName name="TOTAL13" localSheetId="2">'[1]#REF'!#REF!</definedName>
    <definedName name="TOTAL13">'[1]#REF'!#REF!</definedName>
    <definedName name="TOTAL14" localSheetId="1">'[1]#REF'!#REF!</definedName>
    <definedName name="TOTAL14" localSheetId="2">'[1]#REF'!#REF!</definedName>
    <definedName name="TOTAL14">'[1]#REF'!#REF!</definedName>
    <definedName name="TOTAL15" localSheetId="1">'[1]#REF'!#REF!</definedName>
    <definedName name="TOTAL15" localSheetId="2">'[1]#REF'!#REF!</definedName>
    <definedName name="TOTAL15">'[1]#REF'!#REF!</definedName>
    <definedName name="TOTAL16" localSheetId="1">'[1]#REF'!#REF!</definedName>
    <definedName name="TOTAL16" localSheetId="2">'[1]#REF'!#REF!</definedName>
    <definedName name="TOTAL16">'[1]#REF'!#REF!</definedName>
    <definedName name="TOTAL17" localSheetId="1">'[1]#REF'!#REF!</definedName>
    <definedName name="TOTAL17" localSheetId="2">'[1]#REF'!#REF!</definedName>
    <definedName name="TOTAL17">'[1]#REF'!#REF!</definedName>
    <definedName name="TOTAL18" localSheetId="1">'[1]#REF'!#REF!</definedName>
    <definedName name="TOTAL18" localSheetId="2">'[1]#REF'!#REF!</definedName>
    <definedName name="TOTAL18">'[1]#REF'!#REF!</definedName>
    <definedName name="TOTAL19" localSheetId="1">'[1]#REF'!#REF!</definedName>
    <definedName name="TOTAL19" localSheetId="2">'[1]#REF'!#REF!</definedName>
    <definedName name="TOTAL19">'[1]#REF'!#REF!</definedName>
    <definedName name="TOTAL1A" localSheetId="1">'[1]#REF'!$H$21</definedName>
    <definedName name="TOTAL1A">'[1]#REF'!$H$21</definedName>
    <definedName name="TOTAL1C" localSheetId="1">'[1]#REF'!$H$58</definedName>
    <definedName name="TOTAL1C">'[1]#REF'!$H$58</definedName>
    <definedName name="TOTAL2" localSheetId="1">'[1]#REF'!$K$96</definedName>
    <definedName name="TOTAL2">'[1]#REF'!$K$96</definedName>
    <definedName name="TOTAL2A" localSheetId="1">'[1]#REF'!$K$21</definedName>
    <definedName name="TOTAL2A">'[1]#REF'!$K$21</definedName>
    <definedName name="TOTAL3" localSheetId="1">'[1]#REF'!$O$96</definedName>
    <definedName name="TOTAL3">'[1]#REF'!$O$96</definedName>
    <definedName name="TOTAL3A" localSheetId="1">'[1]#REF'!$O$21</definedName>
    <definedName name="TOTAL3A">'[1]#REF'!$O$21</definedName>
    <definedName name="TOTAL4" localSheetId="1">'[1]#REF'!$U$96</definedName>
    <definedName name="TOTAL4">'[1]#REF'!$U$96</definedName>
    <definedName name="TOTAL4A" localSheetId="1">'[1]#REF'!$U$21</definedName>
    <definedName name="TOTAL4A">'[1]#REF'!$U$21</definedName>
    <definedName name="TOTAL5" localSheetId="1">'[1]#REF'!$Y$96</definedName>
    <definedName name="TOTAL5">'[1]#REF'!$Y$96</definedName>
    <definedName name="TOTAL5A" localSheetId="1">'[1]#REF'!$Y$21</definedName>
    <definedName name="TOTAL5A">'[1]#REF'!$Y$21</definedName>
    <definedName name="TOTAL6" localSheetId="1">'[1]#REF'!#REF!</definedName>
    <definedName name="TOTAL6" localSheetId="2">'[1]#REF'!#REF!</definedName>
    <definedName name="TOTAL6">'[1]#REF'!#REF!</definedName>
    <definedName name="TOTAL6A" localSheetId="1">'[1]#REF'!#REF!</definedName>
    <definedName name="TOTAL6A" localSheetId="2">'[1]#REF'!#REF!</definedName>
    <definedName name="TOTAL6A">'[1]#REF'!#REF!</definedName>
    <definedName name="TOTAL7" localSheetId="1">'[1]#REF'!#REF!</definedName>
    <definedName name="TOTAL7" localSheetId="2">'[1]#REF'!#REF!</definedName>
    <definedName name="TOTAL7">'[1]#REF'!#REF!</definedName>
    <definedName name="TOTAL7A" localSheetId="1">'[1]#REF'!#REF!</definedName>
    <definedName name="TOTAL7A" localSheetId="2">'[1]#REF'!#REF!</definedName>
    <definedName name="TOTAL7A">'[1]#REF'!#REF!</definedName>
    <definedName name="TOTAL7B" localSheetId="1">'[1]#REF'!#REF!</definedName>
    <definedName name="TOTAL7B" localSheetId="2">'[1]#REF'!#REF!</definedName>
    <definedName name="TOTAL7B">'[1]#REF'!#REF!</definedName>
    <definedName name="TOTAL7C" localSheetId="1">'[1]#REF'!#REF!</definedName>
    <definedName name="TOTAL7C" localSheetId="2">'[1]#REF'!#REF!</definedName>
    <definedName name="TOTAL7C">'[1]#REF'!#REF!</definedName>
    <definedName name="TOTAL7D" localSheetId="1">'[1]#REF'!#REF!</definedName>
    <definedName name="TOTAL7D" localSheetId="2">'[1]#REF'!#REF!</definedName>
    <definedName name="TOTAL7D">'[1]#REF'!#REF!</definedName>
    <definedName name="TOTAL7E" localSheetId="1">'[1]#REF'!#REF!</definedName>
    <definedName name="TOTAL7E" localSheetId="2">'[1]#REF'!#REF!</definedName>
    <definedName name="TOTAL7E">'[1]#REF'!#REF!</definedName>
    <definedName name="TOTAL7F" localSheetId="1">'[1]#REF'!#REF!</definedName>
    <definedName name="TOTAL7F" localSheetId="2">'[1]#REF'!#REF!</definedName>
    <definedName name="TOTAL7F">'[1]#REF'!#REF!</definedName>
    <definedName name="TOTAL7G" localSheetId="1">'[1]#REF'!#REF!</definedName>
    <definedName name="TOTAL7G" localSheetId="2">'[1]#REF'!#REF!</definedName>
    <definedName name="TOTAL7G">'[1]#REF'!#REF!</definedName>
    <definedName name="TOTAL7H" localSheetId="1">'[1]#REF'!#REF!</definedName>
    <definedName name="TOTAL7H" localSheetId="2">'[1]#REF'!#REF!</definedName>
    <definedName name="TOTAL7H">'[1]#REF'!#REF!</definedName>
    <definedName name="TOTAL7I" localSheetId="1">'[1]#REF'!#REF!</definedName>
    <definedName name="TOTAL7I" localSheetId="2">'[1]#REF'!#REF!</definedName>
    <definedName name="TOTAL7I">'[1]#REF'!#REF!</definedName>
    <definedName name="TOTAL7J" localSheetId="1">'[1]#REF'!#REF!</definedName>
    <definedName name="TOTAL7J" localSheetId="2">'[1]#REF'!#REF!</definedName>
    <definedName name="TOTAL7J">'[1]#REF'!#REF!</definedName>
    <definedName name="TOTAL7K" localSheetId="1">'[1]#REF'!#REF!</definedName>
    <definedName name="TOTAL7K" localSheetId="2">'[1]#REF'!#REF!</definedName>
    <definedName name="TOTAL7K">'[1]#REF'!#REF!</definedName>
    <definedName name="TOTAL7L" localSheetId="1">'[1]#REF'!#REF!</definedName>
    <definedName name="TOTAL7L" localSheetId="2">'[1]#REF'!#REF!</definedName>
    <definedName name="TOTAL7L">'[1]#REF'!#REF!</definedName>
    <definedName name="TOTAL7O" localSheetId="1">'[1]#REF'!#REF!</definedName>
    <definedName name="TOTAL7O" localSheetId="2">'[1]#REF'!#REF!</definedName>
    <definedName name="TOTAL7O">'[1]#REF'!#REF!</definedName>
    <definedName name="TOTAL7P" localSheetId="1">'[1]#REF'!#REF!</definedName>
    <definedName name="TOTAL7P" localSheetId="2">'[1]#REF'!#REF!</definedName>
    <definedName name="TOTAL7P">'[1]#REF'!#REF!</definedName>
    <definedName name="TOTAL7Q" localSheetId="1">'[1]#REF'!#REF!</definedName>
    <definedName name="TOTAL7Q" localSheetId="2">'[1]#REF'!#REF!</definedName>
    <definedName name="TOTAL7Q">'[1]#REF'!#REF!</definedName>
    <definedName name="TOTAL7R" localSheetId="1">'[1]#REF'!#REF!</definedName>
    <definedName name="TOTAL7R" localSheetId="2">'[1]#REF'!#REF!</definedName>
    <definedName name="TOTAL7R">'[1]#REF'!#REF!</definedName>
    <definedName name="TOTAL8" localSheetId="1">'[1]#REF'!#REF!</definedName>
    <definedName name="TOTAL8" localSheetId="2">'[1]#REF'!#REF!</definedName>
    <definedName name="TOTAL8">'[1]#REF'!#REF!</definedName>
    <definedName name="TOTAL8A" localSheetId="1">'[1]#REF'!#REF!</definedName>
    <definedName name="TOTAL8A" localSheetId="2">'[1]#REF'!#REF!</definedName>
    <definedName name="TOTAL8A">'[1]#REF'!#REF!</definedName>
    <definedName name="TOTAL8B" localSheetId="1">'[1]#REF'!#REF!</definedName>
    <definedName name="TOTAL8B" localSheetId="2">'[1]#REF'!#REF!</definedName>
    <definedName name="TOTAL8B">'[1]#REF'!#REF!</definedName>
    <definedName name="TOTAL8C" localSheetId="1">'[1]#REF'!#REF!</definedName>
    <definedName name="TOTAL8C" localSheetId="2">'[1]#REF'!#REF!</definedName>
    <definedName name="TOTAL8C">'[1]#REF'!#REF!</definedName>
    <definedName name="TOTAL8D" localSheetId="1">'[1]#REF'!#REF!</definedName>
    <definedName name="TOTAL8D" localSheetId="2">'[1]#REF'!#REF!</definedName>
    <definedName name="TOTAL8D">'[1]#REF'!#REF!</definedName>
    <definedName name="TOTAL8E" localSheetId="1">'[1]#REF'!#REF!</definedName>
    <definedName name="TOTAL8E" localSheetId="2">'[1]#REF'!#REF!</definedName>
    <definedName name="TOTAL8E">'[1]#REF'!#REF!</definedName>
    <definedName name="TOTAL8F" localSheetId="1">'[1]#REF'!#REF!</definedName>
    <definedName name="TOTAL8F" localSheetId="2">'[1]#REF'!#REF!</definedName>
    <definedName name="TOTAL8F">'[1]#REF'!#REF!</definedName>
    <definedName name="TOTAL8G" localSheetId="1">'[1]#REF'!#REF!</definedName>
    <definedName name="TOTAL8G" localSheetId="2">'[1]#REF'!#REF!</definedName>
    <definedName name="TOTAL8G">'[1]#REF'!#REF!</definedName>
    <definedName name="TOTAL8H" localSheetId="1">'[1]#REF'!#REF!</definedName>
    <definedName name="TOTAL8H" localSheetId="2">'[1]#REF'!#REF!</definedName>
    <definedName name="TOTAL8H">'[1]#REF'!#REF!</definedName>
    <definedName name="TOTAL8I" localSheetId="1">'[1]#REF'!#REF!</definedName>
    <definedName name="TOTAL8I" localSheetId="2">'[1]#REF'!#REF!</definedName>
    <definedName name="TOTAL8I">'[1]#REF'!#REF!</definedName>
    <definedName name="TOTAL8J" localSheetId="1">'[1]#REF'!#REF!</definedName>
    <definedName name="TOTAL8J" localSheetId="2">'[1]#REF'!#REF!</definedName>
    <definedName name="TOTAL8J">'[1]#REF'!#REF!</definedName>
    <definedName name="TOTAL8K" localSheetId="1">'[1]#REF'!#REF!</definedName>
    <definedName name="TOTAL8K" localSheetId="2">'[1]#REF'!#REF!</definedName>
    <definedName name="TOTAL8K">'[1]#REF'!#REF!</definedName>
    <definedName name="TOTAL8L" localSheetId="1">'[1]#REF'!#REF!</definedName>
    <definedName name="TOTAL8L" localSheetId="2">'[1]#REF'!#REF!</definedName>
    <definedName name="TOTAL8L">'[1]#REF'!#REF!</definedName>
    <definedName name="TOTAL8O" localSheetId="1">'[1]#REF'!#REF!</definedName>
    <definedName name="TOTAL8O" localSheetId="2">'[1]#REF'!#REF!</definedName>
    <definedName name="TOTAL8O">'[1]#REF'!#REF!</definedName>
    <definedName name="TOTAL8P" localSheetId="1">'[1]#REF'!#REF!</definedName>
    <definedName name="TOTAL8P" localSheetId="2">'[1]#REF'!#REF!</definedName>
    <definedName name="TOTAL8P">'[1]#REF'!#REF!</definedName>
    <definedName name="TOTAL8Q" localSheetId="1">'[1]#REF'!#REF!</definedName>
    <definedName name="TOTAL8Q" localSheetId="2">'[1]#REF'!#REF!</definedName>
    <definedName name="TOTAL8Q">'[1]#REF'!#REF!</definedName>
    <definedName name="TOTAL8R" localSheetId="1">'[1]#REF'!#REF!</definedName>
    <definedName name="TOTAL8R" localSheetId="2">'[1]#REF'!#REF!</definedName>
    <definedName name="TOTAL8R">'[1]#REF'!#REF!</definedName>
    <definedName name="TOTAL9" localSheetId="1">'[1]#REF'!#REF!</definedName>
    <definedName name="TOTAL9" localSheetId="2">'[1]#REF'!#REF!</definedName>
    <definedName name="TOTAL9">'[1]#REF'!#REF!</definedName>
    <definedName name="TOTALA" localSheetId="1">'[1]PLANILHA ATUALIZADA'!#REF!</definedName>
    <definedName name="TOTALA" localSheetId="2">'[1]PLANILHA ATUALIZADA'!#REF!</definedName>
    <definedName name="TOTALA">'[1]PLANILHA ATUALIZADA'!#REF!</definedName>
    <definedName name="TOTALB" localSheetId="1">'[1]PLANILHA ATUALIZADA'!#REF!</definedName>
    <definedName name="TOTALB" localSheetId="2">'[1]PLANILHA ATUALIZADA'!#REF!</definedName>
    <definedName name="TOTALB">'[1]PLANILHA ATUALIZADA'!#REF!</definedName>
    <definedName name="TOTALC" localSheetId="1">'[1]PLANILHA ATUALIZADA'!#REF!</definedName>
    <definedName name="TOTALC" localSheetId="2">'[1]PLANILHA ATUALIZADA'!#REF!</definedName>
    <definedName name="TOTALC">'[1]PLANILHA ATUALIZADA'!#REF!</definedName>
    <definedName name="TOTALD" localSheetId="1">'[1]PLANILHA ATUALIZADA'!#REF!</definedName>
    <definedName name="TOTALD" localSheetId="2">'[1]PLANILHA ATUALIZADA'!#REF!</definedName>
    <definedName name="TOTALD">'[1]PLANILHA ATUALIZADA'!#REF!</definedName>
    <definedName name="TOTALE" localSheetId="1">'[1]PLANILHA ATUALIZADA'!#REF!</definedName>
    <definedName name="TOTALE" localSheetId="2">'[1]PLANILHA ATUALIZADA'!#REF!</definedName>
    <definedName name="TOTALE">'[1]PLANILHA ATUALIZADA'!#REF!</definedName>
    <definedName name="TOTALF" localSheetId="1">'[1]PLANILHA ATUALIZADA'!#REF!</definedName>
    <definedName name="TOTALF" localSheetId="2">'[1]PLANILHA ATUALIZADA'!#REF!</definedName>
    <definedName name="TOTALF">'[1]PLANILHA ATUALIZADA'!#REF!</definedName>
    <definedName name="TOTALG" localSheetId="1">'[1]PLANILHA ATUALIZADA'!#REF!</definedName>
    <definedName name="TOTALG" localSheetId="2">'[1]PLANILHA ATUALIZADA'!#REF!</definedName>
    <definedName name="TOTALG">'[1]PLANILHA ATUALIZADA'!#REF!</definedName>
    <definedName name="TOTALH" localSheetId="1">'[1]PLANILHA ATUALIZADA'!#REF!</definedName>
    <definedName name="TOTALH" localSheetId="2">'[1]PLANILHA ATUALIZADA'!#REF!</definedName>
    <definedName name="TOTALH">'[1]PLANILHA ATUALIZADA'!#REF!</definedName>
    <definedName name="TOTALI" localSheetId="1">'[1]PLANILHA ATUALIZADA'!#REF!</definedName>
    <definedName name="TOTALI" localSheetId="2">'[1]PLANILHA ATUALIZADA'!#REF!</definedName>
    <definedName name="TOTALI">'[1]PLANILHA ATUALIZADA'!#REF!</definedName>
    <definedName name="TOTALJ" localSheetId="1">'[1]PLANILHA ATUALIZADA'!#REF!</definedName>
    <definedName name="TOTALJ" localSheetId="2">'[1]PLANILHA ATUALIZADA'!#REF!</definedName>
    <definedName name="TOTALJ">'[1]PLANILHA ATUALIZADA'!#REF!</definedName>
    <definedName name="TOTALK" localSheetId="1">'[1]PLANILHA ATUALIZADA'!#REF!</definedName>
    <definedName name="TOTALK" localSheetId="2">'[1]PLANILHA ATUALIZADA'!#REF!</definedName>
    <definedName name="TOTALK">'[1]PLANILHA ATUALIZADA'!#REF!</definedName>
    <definedName name="TOTALL" localSheetId="1">'[1]PLANILHA ATUALIZADA'!#REF!</definedName>
    <definedName name="TOTALL" localSheetId="2">'[1]PLANILHA ATUALIZADA'!#REF!</definedName>
    <definedName name="TOTALL">'[1]PLANILHA ATUALIZADA'!#REF!</definedName>
    <definedName name="TOTALO" localSheetId="1">'[1]PLANILHA ATUALIZADA'!#REF!</definedName>
    <definedName name="TOTALO" localSheetId="2">'[1]PLANILHA ATUALIZADA'!#REF!</definedName>
    <definedName name="TOTALO">'[1]PLANILHA ATUALIZADA'!#REF!</definedName>
    <definedName name="TOTALP" localSheetId="1">'[1]PLANILHA ATUALIZADA'!#REF!</definedName>
    <definedName name="TOTALP" localSheetId="2">'[1]PLANILHA ATUALIZADA'!#REF!</definedName>
    <definedName name="TOTALP">'[1]PLANILHA ATUALIZADA'!#REF!</definedName>
    <definedName name="TOTALQ" localSheetId="1">'[1]PLANILHA ATUALIZADA'!#REF!</definedName>
    <definedName name="TOTALQ" localSheetId="2">'[1]PLANILHA ATUALIZADA'!#REF!</definedName>
    <definedName name="TOTALQ">'[1]PLANILHA ATUALIZADA'!#REF!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23119" l="1"/>
  <c r="B48" i="23119"/>
  <c r="B46" i="23119"/>
  <c r="B44" i="23119"/>
  <c r="B42" i="23119"/>
  <c r="B40" i="23119"/>
  <c r="B38" i="23119"/>
  <c r="B36" i="23119"/>
  <c r="B34" i="23119"/>
  <c r="B32" i="23119"/>
  <c r="B30" i="23119"/>
  <c r="B28" i="23119"/>
  <c r="B26" i="23119"/>
  <c r="B24" i="23119"/>
  <c r="B22" i="23119"/>
  <c r="B20" i="23119"/>
  <c r="B18" i="23119"/>
  <c r="B16" i="23119"/>
  <c r="B14" i="23119"/>
  <c r="B12" i="23119"/>
  <c r="I94" i="23102"/>
  <c r="H32" i="23137" l="1"/>
  <c r="H25" i="23137"/>
  <c r="H21" i="23137"/>
  <c r="H17" i="23137"/>
  <c r="H45" i="23137" l="1"/>
  <c r="A14" i="23119"/>
  <c r="A16" i="23119" s="1"/>
  <c r="A18" i="23119" s="1"/>
  <c r="A20" i="23119" s="1"/>
  <c r="A22" i="23119" s="1"/>
  <c r="A26" i="23119" s="1"/>
  <c r="A30" i="23119" s="1"/>
  <c r="A32" i="23119" s="1"/>
  <c r="A34" i="23119" s="1"/>
  <c r="A36" i="23119" s="1"/>
  <c r="A38" i="23119" s="1"/>
  <c r="A40" i="23119" s="1"/>
  <c r="A42" i="23119" s="1"/>
  <c r="A44" i="23119" s="1"/>
  <c r="A46" i="23119" s="1"/>
  <c r="A48" i="23119" s="1"/>
  <c r="A50" i="23119" s="1"/>
  <c r="I96" i="23102" l="1"/>
  <c r="A6" i="23137" l="1"/>
  <c r="I95" i="23102"/>
  <c r="I71" i="23102" l="1"/>
  <c r="I67" i="23102"/>
  <c r="I70" i="23102"/>
  <c r="I69" i="23102"/>
  <c r="I18" i="23102"/>
  <c r="I66" i="23102"/>
  <c r="I241" i="23102"/>
  <c r="I17" i="23102"/>
  <c r="I68" i="23102"/>
  <c r="I19" i="23102"/>
  <c r="I264" i="23102"/>
  <c r="I263" i="23102" s="1"/>
  <c r="L50" i="23119" s="1"/>
  <c r="F50" i="23119" l="1"/>
  <c r="E50" i="23119"/>
  <c r="I50" i="23119"/>
  <c r="D50" i="23119"/>
  <c r="K50" i="23119"/>
  <c r="J50" i="23119"/>
  <c r="G50" i="23119"/>
  <c r="H50" i="23119"/>
  <c r="I65" i="23102"/>
  <c r="L22" i="23119" s="1"/>
  <c r="F22" i="23119" s="1"/>
  <c r="I22" i="23119" l="1"/>
  <c r="J22" i="23119"/>
  <c r="K22" i="23119"/>
  <c r="D22" i="23119"/>
  <c r="A7" i="23137" l="1"/>
  <c r="I14" i="23102" l="1"/>
  <c r="H22" i="23119" l="1"/>
  <c r="I89" i="23102" l="1"/>
  <c r="I86" i="23102"/>
  <c r="I78" i="23102"/>
  <c r="I85" i="23102"/>
  <c r="I74" i="23102"/>
  <c r="I80" i="23102"/>
  <c r="I82" i="23102"/>
  <c r="I84" i="23102"/>
  <c r="I88" i="23102"/>
  <c r="I73" i="23102"/>
  <c r="I77" i="23102"/>
  <c r="I92" i="23102"/>
  <c r="I91" i="23102"/>
  <c r="I90" i="23102"/>
  <c r="I76" i="23102"/>
  <c r="I79" i="23102"/>
  <c r="I83" i="23102"/>
  <c r="I75" i="23102"/>
  <c r="I93" i="23102"/>
  <c r="I87" i="23102"/>
  <c r="E22" i="23119"/>
  <c r="G22" i="23119"/>
  <c r="I81" i="23102" l="1"/>
  <c r="L26" i="23119"/>
  <c r="J26" i="23119" s="1"/>
  <c r="I100" i="23102"/>
  <c r="I102" i="23102"/>
  <c r="I99" i="23102"/>
  <c r="I118" i="23102"/>
  <c r="I114" i="23102"/>
  <c r="I126" i="23102"/>
  <c r="I104" i="23102"/>
  <c r="I105" i="23102"/>
  <c r="I119" i="23102"/>
  <c r="I112" i="23102"/>
  <c r="I121" i="23102"/>
  <c r="I106" i="23102"/>
  <c r="I122" i="23102"/>
  <c r="I116" i="23102"/>
  <c r="I111" i="23102"/>
  <c r="I120" i="23102"/>
  <c r="I123" i="23102"/>
  <c r="I124" i="23102"/>
  <c r="I115" i="23102"/>
  <c r="I113" i="23102"/>
  <c r="I125" i="23102"/>
  <c r="I110" i="23102"/>
  <c r="I117" i="23102"/>
  <c r="I98" i="23102"/>
  <c r="I101" i="23102"/>
  <c r="I107" i="23102"/>
  <c r="I127" i="23102"/>
  <c r="I109" i="23102"/>
  <c r="I72" i="23102"/>
  <c r="L24" i="23119" s="1"/>
  <c r="E24" i="23119" s="1"/>
  <c r="K24" i="23119" l="1"/>
  <c r="I24" i="23119"/>
  <c r="D24" i="23119"/>
  <c r="H24" i="23119"/>
  <c r="F24" i="23119"/>
  <c r="G24" i="23119"/>
  <c r="J24" i="23119"/>
  <c r="F26" i="23119"/>
  <c r="E26" i="23119"/>
  <c r="D26" i="23119"/>
  <c r="H26" i="23119"/>
  <c r="I26" i="23119"/>
  <c r="K26" i="23119"/>
  <c r="G26" i="23119"/>
  <c r="I108" i="23102"/>
  <c r="L32" i="23119" s="1"/>
  <c r="I97" i="23102"/>
  <c r="L28" i="23119" s="1"/>
  <c r="F28" i="23119" s="1"/>
  <c r="I103" i="23102"/>
  <c r="L30" i="23119" s="1"/>
  <c r="H28" i="23119" l="1"/>
  <c r="K28" i="23119"/>
  <c r="G28" i="23119"/>
  <c r="E28" i="23119"/>
  <c r="D28" i="23119"/>
  <c r="J28" i="23119"/>
  <c r="I28" i="23119"/>
  <c r="H32" i="23119"/>
  <c r="G32" i="23119"/>
  <c r="F32" i="23119"/>
  <c r="E32" i="23119"/>
  <c r="J32" i="23119"/>
  <c r="D32" i="23119"/>
  <c r="I32" i="23119"/>
  <c r="K32" i="23119"/>
  <c r="H30" i="23119"/>
  <c r="G30" i="23119"/>
  <c r="K30" i="23119"/>
  <c r="F30" i="23119"/>
  <c r="E30" i="23119"/>
  <c r="D30" i="23119"/>
  <c r="I30" i="23119"/>
  <c r="J30" i="23119"/>
  <c r="I134" i="23102"/>
  <c r="I136" i="23102"/>
  <c r="I144" i="23102"/>
  <c r="I133" i="23102"/>
  <c r="I141" i="23102"/>
  <c r="I135" i="23102"/>
  <c r="I132" i="23102"/>
  <c r="I138" i="23102"/>
  <c r="I142" i="23102"/>
  <c r="I137" i="23102"/>
  <c r="I143" i="23102"/>
  <c r="I131" i="23102"/>
  <c r="I140" i="23102"/>
  <c r="I145" i="23102"/>
  <c r="I139" i="23102"/>
  <c r="I130" i="23102"/>
  <c r="I201" i="23102" l="1"/>
  <c r="I162" i="23102"/>
  <c r="I193" i="23102"/>
  <c r="I185" i="23102"/>
  <c r="I164" i="23102"/>
  <c r="I198" i="23102"/>
  <c r="I159" i="23102"/>
  <c r="I196" i="23102"/>
  <c r="I178" i="23102"/>
  <c r="I197" i="23102"/>
  <c r="I163" i="23102"/>
  <c r="I170" i="23102"/>
  <c r="I161" i="23102"/>
  <c r="I172" i="23102"/>
  <c r="I167" i="23102"/>
  <c r="I181" i="23102"/>
  <c r="I183" i="23102"/>
  <c r="I173" i="23102"/>
  <c r="I179" i="23102"/>
  <c r="I160" i="23102"/>
  <c r="I187" i="23102"/>
  <c r="I180" i="23102"/>
  <c r="I175" i="23102"/>
  <c r="I207" i="23102"/>
  <c r="I166" i="23102"/>
  <c r="I194" i="23102"/>
  <c r="I169" i="23102"/>
  <c r="I188" i="23102"/>
  <c r="I191" i="23102"/>
  <c r="I182" i="23102"/>
  <c r="I200" i="23102"/>
  <c r="I157" i="23102"/>
  <c r="I190" i="23102"/>
  <c r="I208" i="23102"/>
  <c r="I168" i="23102"/>
  <c r="I165" i="23102"/>
  <c r="I176" i="23102"/>
  <c r="I186" i="23102"/>
  <c r="I192" i="23102"/>
  <c r="I156" i="23102"/>
  <c r="I206" i="23102"/>
  <c r="I171" i="23102"/>
  <c r="I189" i="23102"/>
  <c r="I177" i="23102"/>
  <c r="I158" i="23102"/>
  <c r="I195" i="23102"/>
  <c r="I184" i="23102"/>
  <c r="I174" i="23102"/>
  <c r="I199" i="23102"/>
  <c r="I249" i="23102"/>
  <c r="I218" i="23102" l="1"/>
  <c r="I149" i="23102"/>
  <c r="I147" i="23102"/>
  <c r="I54" i="23102"/>
  <c r="I46" i="23102"/>
  <c r="I25" i="23102"/>
  <c r="I239" i="23102"/>
  <c r="I220" i="23102"/>
  <c r="I230" i="23102"/>
  <c r="I223" i="23102"/>
  <c r="I229" i="23102"/>
  <c r="I203" i="23102"/>
  <c r="I154" i="23102"/>
  <c r="I63" i="23102"/>
  <c r="I51" i="23102"/>
  <c r="I41" i="23102"/>
  <c r="I214" i="23102"/>
  <c r="I205" i="23102"/>
  <c r="I153" i="23102"/>
  <c r="I151" i="23102"/>
  <c r="I61" i="23102"/>
  <c r="I60" i="23102"/>
  <c r="I24" i="23102"/>
  <c r="I21" i="23102"/>
  <c r="I32" i="23102"/>
  <c r="I244" i="23102"/>
  <c r="I240" i="23102"/>
  <c r="I231" i="23102"/>
  <c r="I222" i="23102"/>
  <c r="I224" i="23102"/>
  <c r="I56" i="23102"/>
  <c r="I50" i="23102"/>
  <c r="I44" i="23102"/>
  <c r="I40" i="23102"/>
  <c r="I37" i="23102"/>
  <c r="I35" i="23102"/>
  <c r="I30" i="23102"/>
  <c r="I31" i="23102"/>
  <c r="I237" i="23102"/>
  <c r="I226" i="23102"/>
  <c r="I221" i="23102"/>
  <c r="I235" i="23102"/>
  <c r="I217" i="23102"/>
  <c r="I210" i="23102"/>
  <c r="I155" i="23102"/>
  <c r="I58" i="23102"/>
  <c r="I62" i="23102"/>
  <c r="I48" i="23102"/>
  <c r="I245" i="23102"/>
  <c r="I238" i="23102"/>
  <c r="I227" i="23102"/>
  <c r="I234" i="23102"/>
  <c r="I212" i="23102"/>
  <c r="I204" i="23102"/>
  <c r="I152" i="23102"/>
  <c r="I64" i="23102"/>
  <c r="I55" i="23102"/>
  <c r="I53" i="23102"/>
  <c r="I34" i="23102"/>
  <c r="I243" i="23102"/>
  <c r="I213" i="23102"/>
  <c r="I211" i="23102"/>
  <c r="I148" i="23102"/>
  <c r="I129" i="23102"/>
  <c r="I128" i="23102" s="1"/>
  <c r="L34" i="23119" s="1"/>
  <c r="G34" i="23119" s="1"/>
  <c r="I59" i="23102"/>
  <c r="I225" i="23102"/>
  <c r="I216" i="23102"/>
  <c r="I57" i="23102"/>
  <c r="I52" i="23102"/>
  <c r="I43" i="23102"/>
  <c r="I22" i="23102"/>
  <c r="I27" i="23102"/>
  <c r="I233" i="23102"/>
  <c r="I215" i="23102"/>
  <c r="I150" i="23102"/>
  <c r="I49" i="23102"/>
  <c r="I45" i="23102"/>
  <c r="I36" i="23102"/>
  <c r="I23" i="23102"/>
  <c r="I29" i="23102"/>
  <c r="I28" i="23102"/>
  <c r="I261" i="23102"/>
  <c r="I228" i="23102"/>
  <c r="I232" i="23102"/>
  <c r="I16" i="23102"/>
  <c r="I15" i="23102"/>
  <c r="I262" i="23102"/>
  <c r="I252" i="23102"/>
  <c r="I251" i="23102"/>
  <c r="I259" i="23102"/>
  <c r="I247" i="23102"/>
  <c r="I258" i="23102"/>
  <c r="I250" i="23102"/>
  <c r="I256" i="23102"/>
  <c r="I248" i="23102"/>
  <c r="I260" i="23102"/>
  <c r="I254" i="23102"/>
  <c r="I257" i="23102"/>
  <c r="I253" i="23102"/>
  <c r="I255" i="23102"/>
  <c r="I47" i="23102"/>
  <c r="I42" i="23102"/>
  <c r="I39" i="23102"/>
  <c r="I34" i="23119" l="1"/>
  <c r="H34" i="23119"/>
  <c r="K34" i="23119"/>
  <c r="F34" i="23119"/>
  <c r="E34" i="23119"/>
  <c r="D34" i="23119"/>
  <c r="J34" i="23119"/>
  <c r="I33" i="23102"/>
  <c r="L18" i="23119" s="1"/>
  <c r="I26" i="23102"/>
  <c r="L16" i="23119" s="1"/>
  <c r="I219" i="23102"/>
  <c r="L42" i="23119" s="1"/>
  <c r="I202" i="23102"/>
  <c r="L38" i="23119" s="1"/>
  <c r="I146" i="23102"/>
  <c r="L36" i="23119" s="1"/>
  <c r="J36" i="23119" s="1"/>
  <c r="I209" i="23102"/>
  <c r="L40" i="23119" s="1"/>
  <c r="I40" i="23119" s="1"/>
  <c r="I13" i="23102"/>
  <c r="L12" i="23119" s="1"/>
  <c r="I20" i="23102"/>
  <c r="L14" i="23119" s="1"/>
  <c r="I236" i="23102"/>
  <c r="L44" i="23119" s="1"/>
  <c r="I38" i="23102"/>
  <c r="L20" i="23119" s="1"/>
  <c r="F20" i="23119" s="1"/>
  <c r="I242" i="23102"/>
  <c r="L46" i="23119" s="1"/>
  <c r="I246" i="23102"/>
  <c r="L48" i="23119" s="1"/>
  <c r="J48" i="23119" s="1"/>
  <c r="G18" i="23119" l="1"/>
  <c r="H18" i="23119"/>
  <c r="E44" i="23119"/>
  <c r="D44" i="23119"/>
  <c r="E18" i="23119"/>
  <c r="F18" i="23119"/>
  <c r="H20" i="23119"/>
  <c r="G20" i="23119"/>
  <c r="E12" i="23119"/>
  <c r="I12" i="23119"/>
  <c r="J12" i="23119"/>
  <c r="F12" i="23119"/>
  <c r="K12" i="23119"/>
  <c r="H12" i="23119"/>
  <c r="D12" i="23119"/>
  <c r="L53" i="23119"/>
  <c r="G12" i="23119"/>
  <c r="E48" i="23119"/>
  <c r="H48" i="23119"/>
  <c r="D48" i="23119"/>
  <c r="G48" i="23119"/>
  <c r="K48" i="23119"/>
  <c r="I48" i="23119"/>
  <c r="F48" i="23119"/>
  <c r="J38" i="23119"/>
  <c r="D38" i="23119"/>
  <c r="I38" i="23119"/>
  <c r="H38" i="23119"/>
  <c r="E38" i="23119"/>
  <c r="G38" i="23119"/>
  <c r="F38" i="23119"/>
  <c r="K38" i="23119"/>
  <c r="I36" i="23119"/>
  <c r="H36" i="23119"/>
  <c r="G36" i="23119"/>
  <c r="F36" i="23119"/>
  <c r="E36" i="23119"/>
  <c r="D36" i="23119"/>
  <c r="K36" i="23119"/>
  <c r="E46" i="23119"/>
  <c r="D46" i="23119"/>
  <c r="K46" i="23119"/>
  <c r="J46" i="23119"/>
  <c r="G46" i="23119"/>
  <c r="I46" i="23119"/>
  <c r="F46" i="23119"/>
  <c r="H46" i="23119"/>
  <c r="K42" i="23119"/>
  <c r="J42" i="23119"/>
  <c r="I42" i="23119"/>
  <c r="H42" i="23119"/>
  <c r="G42" i="23119"/>
  <c r="F42" i="23119"/>
  <c r="E42" i="23119"/>
  <c r="D42" i="23119"/>
  <c r="K20" i="23119"/>
  <c r="D20" i="23119"/>
  <c r="I20" i="23119"/>
  <c r="J20" i="23119"/>
  <c r="H16" i="23119"/>
  <c r="I16" i="23119"/>
  <c r="J16" i="23119"/>
  <c r="K16" i="23119"/>
  <c r="F16" i="23119"/>
  <c r="D16" i="23119"/>
  <c r="E16" i="23119"/>
  <c r="G16" i="23119"/>
  <c r="K44" i="23119"/>
  <c r="H44" i="23119"/>
  <c r="G44" i="23119"/>
  <c r="J44" i="23119"/>
  <c r="I44" i="23119"/>
  <c r="F44" i="23119"/>
  <c r="I18" i="23119"/>
  <c r="J18" i="23119"/>
  <c r="K18" i="23119"/>
  <c r="D18" i="23119"/>
  <c r="K40" i="23119"/>
  <c r="J40" i="23119"/>
  <c r="H40" i="23119"/>
  <c r="G40" i="23119"/>
  <c r="E40" i="23119"/>
  <c r="F40" i="23119"/>
  <c r="D40" i="23119"/>
  <c r="E20" i="23119"/>
  <c r="E14" i="23119"/>
  <c r="D14" i="23119"/>
  <c r="I14" i="23119"/>
  <c r="K14" i="23119"/>
  <c r="J14" i="23119"/>
  <c r="F14" i="23119"/>
  <c r="G14" i="23119"/>
  <c r="H14" i="23119"/>
  <c r="I265" i="23102"/>
  <c r="F53" i="23119" l="1"/>
  <c r="E53" i="23119"/>
  <c r="G53" i="23119"/>
  <c r="D53" i="23119"/>
  <c r="K53" i="23119"/>
  <c r="H53" i="23119"/>
  <c r="J53" i="23119"/>
  <c r="I53" i="23119"/>
  <c r="D55" i="23119" l="1"/>
  <c r="E55" i="23119" l="1"/>
  <c r="F55" i="23119" l="1"/>
  <c r="G55" i="23119" l="1"/>
  <c r="H55" i="23119" l="1"/>
  <c r="I55" i="23119" l="1"/>
  <c r="J55" i="23119" l="1"/>
  <c r="K55" i="231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s>
  <commentList>
    <comment ref="H13" authorId="0" shapeId="0" xr:uid="{00000000-0006-0000-0900-00000100000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4" authorId="0" shapeId="0" xr:uid="{00000000-0006-0000-0900-000002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5" authorId="0" shapeId="0" xr:uid="{00000000-0006-0000-0900-000003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6" authorId="0" shapeId="0" xr:uid="{00000000-0006-0000-09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0" authorId="0" shapeId="0" xr:uid="{00000000-0006-0000-0900-00000500000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4" authorId="0" shapeId="0" xr:uid="{00000000-0006-0000-0900-00000600000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8" authorId="0" shapeId="0" xr:uid="{00000000-0006-0000-0900-00000700000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9" authorId="0" shapeId="0" xr:uid="{00000000-0006-0000-0900-00000800000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0" authorId="0" shapeId="0" xr:uid="{00000000-0006-0000-0900-00000900000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1" authorId="0" shapeId="0" xr:uid="{00000000-0006-0000-0900-00000A00000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List>
</comments>
</file>

<file path=xl/sharedStrings.xml><?xml version="1.0" encoding="utf-8"?>
<sst xmlns="http://schemas.openxmlformats.org/spreadsheetml/2006/main" count="1257" uniqueCount="796">
  <si>
    <t>TOTAL</t>
  </si>
  <si>
    <t>ESTADO DO RIO DE JANEIRO</t>
  </si>
  <si>
    <t xml:space="preserve">PREÇO UNITÁRIO </t>
  </si>
  <si>
    <t>ÍTEM</t>
  </si>
  <si>
    <t xml:space="preserve"> DESCRIÇÃO DOS SERVIÇOS</t>
  </si>
  <si>
    <t>UNID.</t>
  </si>
  <si>
    <t>QUANT.</t>
  </si>
  <si>
    <t>PREÇO TOTAL</t>
  </si>
  <si>
    <t>H</t>
  </si>
  <si>
    <t>M3XMES</t>
  </si>
  <si>
    <t>T X KM</t>
  </si>
  <si>
    <t>M2</t>
  </si>
  <si>
    <t>T</t>
  </si>
  <si>
    <t>KG</t>
  </si>
  <si>
    <t>M3</t>
  </si>
  <si>
    <t>M</t>
  </si>
  <si>
    <t>M2XKM</t>
  </si>
  <si>
    <t>M2XMES</t>
  </si>
  <si>
    <t>UN</t>
  </si>
  <si>
    <t>SONDAGEM ROTATIVA COM COROA DE WIDIA,EM SOLO,DIAMETRO AX,VERTICAL,INCLUSIVE DESLOCAMENTO DENTRO DO CANTEIRO E INSTALACAODA SONDA EM CADA FURO</t>
  </si>
  <si>
    <t>PREPARO MANUAL DE TERRENO,COMPREENDENDO ACERTO,RASPAGEM EVENTUALMENTE ATE 0.30M DE PROFUNDIDADE E AFASTAMENTO LATERAL DOMATERIAL EXCEDENTE,EXCLUSIVE COMPACTACAO</t>
  </si>
  <si>
    <t>REGULARIZACAO DE TERRENO COM TRATOR EM TORNO DE 80CV,COMPREENDENDO ACERTO,RASPAGEM EVENTUALMENTE ATE 0,30M DE PROFUNDIDADE E AFASTAMENTO LATERAL DO MATERIAL EXCEDENTE</t>
  </si>
  <si>
    <t>LOCACAO DE OBRA COM APARELHO TOPOGRAFICO SOBRE CERCA DE MARCACAO,INCLUSIVE CONSTRUCAO DESTA E SUA PRE-LOCACAO E O FORNECIMENTO DO MATERIAL E TENDO POR MEDICAO O PERIMETRO A CONSTRUIR</t>
  </si>
  <si>
    <t>MES</t>
  </si>
  <si>
    <t>TAPUME DE VEDACAO OU PROTECAO,EXECUTADO COM TELHAS TRAPEZOIDAIS DE ACO GALVANIZADO,ESPESSURA DE 0,5MM,ESTAS COM 4 VEZESDE UTILIZACAO,INCLUSIVE ENGRADAMENTO DE MADEIRA,UTILIZADO 2VEZES E PINTURA ESMALTE SINTETICO NA FACE EXTERNA</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</si>
  <si>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</si>
  <si>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</si>
  <si>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</si>
  <si>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PLACA DE IDENTIFICACAO DE OBRA PUBLICA,TIPO BANNER/PLOTTER,CONSTITUIDA POR LONA E IMPRESSAO DIGITAL,INCLUSIVE SUPORTES DE MADEIRA.FORNECIMENTO E COLOCACAO</t>
  </si>
  <si>
    <t>ESCAVACAO MANUAL EM MATERIAL DE 1ªCATEGORIA,A CEU ABERTO,ATE0,50M DE PROFUNDIDADE COM REMOCAO ATE 1 DAM</t>
  </si>
  <si>
    <t>ATERRO COM MATERIAL DE 1ª CATEGORIA,COMPACTADO MANUALMENTE EM CAMADAS DE 20CM DE MATERIAL APILOADO,PROVENIENTE DE JAZIDADISTANTE ATE 25KM,INCLUSIVE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</si>
  <si>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</si>
  <si>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REATERRO DE VALA/CAVA COM PO-DE-PEDRA,INCLUSIVE FORNECIMENTODO MATERIAL E COMPACTACAO MANUAL</t>
  </si>
  <si>
    <t>ESCAVACAO MECANICA DE VALA NAO ESCORADA,EM MATERIAL DE 1ªCATEGORIA,ATE 1,50M DE PROFUNDIDADE,UTILIZANDO RETRO-ESCAVADEIRA,EXCLUSIVE ESGOTAMENTO</t>
  </si>
  <si>
    <t>TRANSPORTE DE CARGA DE QUALQUER NATUREZA,EXCLUSIVE AS DESPESAS DE CARGA E DESCARGA,TANTO DE ESPERA DO CAMINHAO COMO DO SERVENTE OU EQUIPAMENTO AUXILIAR,A VELOCIDADE MEDIA DE 30KM/H,EM CAMINHAO BASCULANTE A OLEO DIESEL,COM CAPACIDADE UTIL DE8T</t>
  </si>
  <si>
    <t>CARGA DE MATERIAL COM PA-CARREGADEIRA DE 1,30M3,EXCLUSIVE DESPESAS COM O CAMINHAO,COMPREENDENDO TEMPO COM ESPERA E OPERACAO PARA CARGAS DE 50T POR DIA DE 8H</t>
  </si>
  <si>
    <t>TRANSPORTE DE ANDAIME TUBULAR,CONSIDERANDO-SE A AREA DE PROJECAO VERTICAL DO ANDAIME,EXCLUSIVE CARGA,DESCARGA E TEMPO DEESPERA DO CAMINHAO(VIDE ITEM 04.021.0010)</t>
  </si>
  <si>
    <t>CARGA E DESCARGA MANUAL DE ANDAIME TUBULAR,INCLUSIVE TEMPO DE ESPERA DO CAMINHAO,CONSIDERANDO-SE A AREA DE PROJECAO VERTICAL</t>
  </si>
  <si>
    <t>DEMOLICAO MANUAL DE CONCRETO SIMPLES COM EMPILHAMENTO LATERAL DENTRO DO CANTEIRO DE SERVICO</t>
  </si>
  <si>
    <t>DEMOLICAO MANUAL DE ALVENARIA DE PEDRA SECA,INCLUSIVE EMPILHAMENTO DENTRO DO CANTEIRO DE SERVICO</t>
  </si>
  <si>
    <t>DEMOLICAO DE DIVISORIAS DE PLACAS DE MARMORITE OU CONCRETO</t>
  </si>
  <si>
    <t>REMOCAO DE COBERTURA EM TELHAS COLONIAIS,INCLUSIVE MADEIRAMENTO,MEDIDO O CONJUNTO PELA AREA REAL DE COBERTURA</t>
  </si>
  <si>
    <t>REMOCAO DE FORRO DE ESTUQUE,GESSO,PLACAS PRENSADAS E SEMELHANTES</t>
  </si>
  <si>
    <t>REMOCAO DE PAVIMENTACAO DE LAJOTAS DE CONCRETO,ALTAMENTE VIBRADO,INTERTRAVADO,PRE-FABRICADO</t>
  </si>
  <si>
    <t>ARRANCAMENTO DE BARROTEAMENTO DE DIMENSOES ATE 3"X9" OU DE GRAZEPES CHUMBADOS EM PISOS OU PAREDES,SEM APROVEITAMENTO DOMATERIAL RETIRADO</t>
  </si>
  <si>
    <t>ARRANCAMENTO DE PORTAS,JANELAS E CAIXILHOS DE AR CONDICIONADO OU OUTROS</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</si>
  <si>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</si>
  <si>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</si>
  <si>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</si>
  <si>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</si>
  <si>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TRANSPORTE HORIZONTAL DE MATERIAL DE 1ªCATEGORIA OU ENTULHO,EM CARRINHOS,A 30,00M DE DISTANCIA,INCLUSIVE CARGA A PA</t>
  </si>
  <si>
    <t>LIMPEZA MANUAL DE POCO DE VISITA DE ATE 3,00M DE PROFUNDIDADE,COM TRANSPORTE DO MATERIAL RETIRADO ATE 10KM DE DISTANCIA,INCLUSIVE CARGA MANUAL E DESCARGA MECANICA</t>
  </si>
  <si>
    <t>LIMPEZA MANUAL DE RAMAL DE RALO,COM DIAMETRO MENOR QUE 0,40M,COM TRANSPORTE DO MATERIAL RETIRADO ATE 10KM DE DISTANCIA,INCLUSIVE CARGA MANUAL E DESCARGA MECANICA</t>
  </si>
  <si>
    <t>MONTAGEM E DESMONTAGEM DE ANDAIME COM ELEMENTOS TUBULARES,CONSIDERANDO-SE A AREA VERTICAL RECOBERTA</t>
  </si>
  <si>
    <t>LONA DE POLIETILENO(LONA TERREIRO)COM ESPESSURA DE 0,20MM PARA IMPERMEABILIZACAO DE SOLO,MEDIDA PELA AREA COBERTA,INCLUSIVE PERDAS E TRANSPASSE</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</si>
  <si>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</si>
  <si>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</si>
  <si>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</si>
  <si>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</si>
  <si>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</si>
  <si>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EMBASAMENTO DE TUBULACAO,FEITO COM PO-DE-PEDRA</t>
  </si>
  <si>
    <t>BASE DE BRITA GRADUADA,INCLUSIVE FORNECIMENTO DOS MATERIAIS,MEDIDA APOS A COMPACTACAO</t>
  </si>
  <si>
    <t>SUB-BASE DE PO-DE-PEDRA,INCLUSIVE ESPALHAMENTO,IRRIGACAO,COMPACTACAO E FORNECIMENTO DO MATERIAL</t>
  </si>
  <si>
    <t>BASE DE BRITA CORRIDA,INCLUSIVE FORNECIMENTO DOS MATERIAIS,MEDIDA APOS A COMPACTACAO</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</si>
  <si>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</si>
  <si>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</si>
  <si>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</si>
  <si>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</si>
  <si>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MEIO-FIO RETO DE CONCRETO SIMPLES FCK=15MPA,PRE-MOLDADO,TIPODER-RJ,MEDINDO 0,15M NA BASE E COM ALTURA DE 0,30M,REJUNTAMENTO COM ARGAMASSA DE CIMENTO E AREIA NO TRACO 1:3,5,COM FORNECIMENTO DE TODOS OS MATERIAIS,ESCAVACAO E REATERRO</t>
  </si>
  <si>
    <t>PLANTIO DE GRAMA EM PLACAS TIPO ESMERALDA,INCLUSIVE FORNECIMENTO DA GRAMA E TRANSPORTE,EXCLUSIVE PREPARO DO TERRENO E OMATERIAL PARA ESTE</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</si>
  <si>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</si>
  <si>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</si>
  <si>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ATERRO COM TERRA PRETA VEGETAL,PARA EXECUCAO DE GRAMADOS</t>
  </si>
  <si>
    <t>CORDOES DE CONCRETO SIMPLES,COM SECAO DE 10X25CM,MOLDADOS NOLOCAL,INCLUSIVE ESCAVACAO E REATERRO</t>
  </si>
  <si>
    <t>BANCO DE CONCRETO APARENTE,C/45CM DE LARGURA E 10CM DE ESPESSURA,SOBRE DOIS APOIOS DO MESMO MATERIAL,C/SECAO DE 10X30CM</t>
  </si>
  <si>
    <t>MESA DE CONCRETO ARMADO,COM 4 BANCOS,CONFORME PROJETO CEHAB,REVESTIDOS COM ARGAMASSA DE CIMENTO E AREIA,NO TRACO 1:4. AMESA MEDINDO 0,80X0,80M,COM 0,80M DE ALTURA MAIS A FUNDACAOE OS BANCOS COM 0,35X0,35M E 0,50M DE ALTURA MAIS A FUNDACAO</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</si>
  <si>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</si>
  <si>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</si>
  <si>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</si>
  <si>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ESCORREGA DE 5/10ANOS C/ALTURA DE 1,57M MADEIRA APARELHADA ETUBOS DE FERRO GALVANIZADO(EXT.E INTERNAMENTE)DE 3/4" E 2"E ESPESSURA DE PAREDE DE 1/8",COM PINTURA DE BASE GALVITE E2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</si>
  <si>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</si>
  <si>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CONCRETO DOSADO RACIONALMENTE PARA UMA RESISTENCIA CARACTERISTICA A COMPRESSAO DE 10MPA,COMPREENDENDO APENAS O FORNECIMENTO DOS MATERIAIS,INCLUSIVE 5% DE PERDAS</t>
  </si>
  <si>
    <t>PREPARO DE CONCRETO,COMPREENDENDO MISTURA E AMASSAMENTO EM UMA BETONEIRA DE 600L,ADMITINDO-SE UMA PRODUCAO APROXIMADA DE3,50M3/H,EXCLUINDO O FORNECIMENTO DOS MATERIAIS</t>
  </si>
  <si>
    <t>LANCAMENTO DE CONCRETO EM PECAS ARMADAS,INCLUSIVE TRANSPORTEHORIZONTAL ATE 20,00M EM CARRINHOS,E VERTICAL ATE 10,00M COM TORRE E GUINCHO,COLOCACAO,ADENSAMENTO E ACABAMENTO,CONSIDERANDO UMA PRODUCAO APROXIMADA DE 3,50M3/H</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</si>
  <si>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</si>
  <si>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ESTRUTURA METALICA,COM ACO ASTM A-572,PARA ESTRUTURA DE EDIFICACOES,PILARES,VIGAS PRINCIPAIS E SECUNDARIAS,ESCADAS,PATAMARES E CHAPAS DAS BASES DA FUNDACAO,PINTURA DE TRATAMENTO,INCLUSIVE FORNECIMENTO DE TODOS OS MATERIAIS PARA LIGACOES E FIXACOES E MONTAGEM</t>
  </si>
  <si>
    <t>ALVENARIA DE TIJOLOS CERAMICOS FURADOS 10X20X30CM,COMPLEMENTADA COM 6% DE TIJOLOS DE 10X20X20CM,ASSENTES COM ARGAMASSA DE CIMENTO E SAIBRO,NO TRACO 1:8,EM PAREDES DE MEIA VEZ(0,10M) DE SUPERFICIE CORRIDA,ATE 3,00M DE ALTURA E MEDIDA PELA AREA REAL</t>
  </si>
  <si>
    <t>ALVENARIA DE BLOCOS DE CONCRETO 20X20X40CM,ASSENTES COM ARGAMASSA DE CIMENTO E AREIA,NO TRACO 1:6,EM PAREDES DE 0,20M DEESPESSURA,DE SUPERFICIE CORRIDA,ATE 3,00M DE ALTURA E MEDIDA PELA AREA REAL</t>
  </si>
  <si>
    <t>ALVENARIA PARA CAIXAS ENTERRADAS,ATE 0,80M DE PROFUNDIDADE,COM BLOCOS DE CONCRETO DE 10X20X40CM,COM ARGAMASSA DE CIMENTOE AREIA,NO TRACO 1:4 E CONCRETO 20MPA,PARA PREENCHIMENTO DOS FUROS DOS MESMOS,EM PAREDES DE MEIA VEZ(0,10M)</t>
  </si>
  <si>
    <t>EMBOCO COM ARGAMASSA DE CIMENTO E AREIA,NO TRACO 1:3 COM 2CMDE ESPESSURA,INCLUSIVE CHAPISCO DE CIMENTO E AREIA,NO TRACO1:3,COM 9MM DE ESPESSURA</t>
  </si>
  <si>
    <t>REVESTIMENTO EXTERNO,DE UMA VEZ,COM ARGAMASSA DE CIMENTO E TERRA PRETA DE EMBOCO,NO TRACO 1:2,COM 3CM DE ESPESSURA,INCLUSIVE CHAPISCO DE CIMENTO E AREIA,NO TRACO 1:3,COM ESPESSURADE 9MM</t>
  </si>
  <si>
    <t>TELA DE REFORCO PARA REVESTIMENTO COM ARGAMASSA(EXCLUSIVE ESTA),FIXADA NO SUBSTRATO POR MEIO DE GRAMPOS DE ACO GALVANIZADO Nº12.FORNECIMENTO E COLOCACAO</t>
  </si>
  <si>
    <t>TELA DE FIO DE ARAME GALVANIZADO,FIO 12,COM MALHA DE 1",FIXADA EM ALVENARIA PARA PROTECAO DE REVESTIMENTO,EXCLUSIVE CHAPISCO E REVESTIMENTO.FORNECIMENTO E COLOCACAO</t>
  </si>
  <si>
    <t>REVESTIMENTO DE PAREDES COM CERAMICA 25X40CM E 8,5MM DE ESPESSURA,ASSENTE CONFORME ITEM 13.025.0058</t>
  </si>
  <si>
    <t>REVESTIMENTO DE PAREDE COM GRANITO CINZA CORUMBA,EM PLACAS,COM ESPESSURA DE 2CM,POLIDO,ASSENTE COM GRAMPOS DE METAL E ARGAMASSA DE CIMENTO,AREIA E SAIBRO,NO TRACO 1:3:3 E REJUNTAMENTO PRONTO</t>
  </si>
  <si>
    <t>MOLDURA EXTERNA EXECUTADA NO PERIMETRO DAS ESQUADRIAS COM GRANITO CINZA CORUMBA,2CM DE ESPESSURA,COM 2 POLIMENTOS,ASSENTE COMO EM 13.036.0010</t>
  </si>
  <si>
    <t>REVESTIMENTO DE TETOS COMO FORRO OU REBAIXO, COM LAMBRI DEMADEIRA DE LEI,FEITO COM REGUAS DE 10CM DE LARGURA,EXCLUSIVEENTARUGAMENTO</t>
  </si>
  <si>
    <t>BARROTEAMENTO PARA FORRO FEITO COM MADEIRA DE LEI DE 2X10CM,ESPACADO DE 50CM</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</si>
  <si>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</si>
  <si>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PISO CIMENTADO,COM 1,5CM DE ESPESSURA,COM ARGAMASSA DE CIMENTO E AREIA,NO TRACO 1:3,ALISADO A COLHER, SOBRE BASE EXISTENTE</t>
  </si>
  <si>
    <t>CONTRAPISO,BASE OU CAMADA REGULARIZADORA,EXECUTADA COM ARGAMASSA DE CIMENTO E AREIA,NO TRACO 1:4,NA ESPESSURA DE 5CM</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</si>
  <si>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</si>
  <si>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PEITORIL EM GRANITO CINZA CORUMBA,2CM DE ESPESSURA,LARGURA DE 15 A 18CM,ASSENTADO COM NATA DE CIMENTO SOBRE ARGAMASSA DECIMENTO,SAIBRO E AREIA,NO TRACO 1:3:3 E REJUNTAMENTO COM CIMENTO BRANCO</t>
  </si>
  <si>
    <t>SOLEIRA EM GRANITO CINZA CORUMBA,2CM DE ESPESSURA,COM 2 POLIMENTOS,LARGURA DE 15CM, ASSENTE EM SUPERFICIE EM OSSO,COM NATA DE CIMENTO SOBRE ARGAMASSA DE CIMENTO,SAIBRO E AREIA,NO TRACO 1:2:2 E REJUNTAMENTO COM CIMENTO BRANCO E CORANTE</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</si>
  <si>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</si>
  <si>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CAMADA IMPERMEABILIZADORA DE PISO,DE CONCRETO SIMPLES,COM 8CM DE ESPESSURA,NO TRACO 1:3:4,COM IMPERMEABILIZANTE DE PEGANORMAL ADICIONADO A AGUA DA MISTURA DO CONCRETO NA DOSAGEM 1:12</t>
  </si>
  <si>
    <t>CORRIMAO DE TUBO DE FERRO GALVANIZADO DE 1.1/4",PRESO POR CHUMBADORES A CADA METRO.FORNECIMENTO E COLOCACAO</t>
  </si>
  <si>
    <t>JANELA DE ALUMINIO ANODIZADO  EM BRONZE OU PRETO DE CORRER,COM DUAS FOLHAS DE CORRER,EM PERFIS SERIE 28.FORNECIMENTO ECOLOCACAO</t>
  </si>
  <si>
    <t>JANELA DE ALUMINIO ANODIZADO EM BRONZE OU PRETO DE CORRER,COM DUAS FOLHAS FIXAS E DUAS FOLHAS DE CORRER,EM PERFIS SERIE28.FORNECIMENTO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</si>
  <si>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</si>
  <si>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</si>
  <si>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</si>
  <si>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PORTA DE MADEIRA DE LEI MACICA COM 5 ALMOFADAS,DE 80X210X3,5CM,MARCO DE 7X3CM E ALIZARES 5X2CM EM UMA FACE,EXCLUSIVE FERRAGENS.FORNECIMENTO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</si>
  <si>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</si>
  <si>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</si>
  <si>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</si>
  <si>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</si>
  <si>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PARA PORTAS(CONJUNTO COMPLETO) DE 2 FOLHAS DE VIDRO TEMPERADO DE 10MM,CONSTANDO DE FORNECIMENTO SEM COLOCACAO(ESTA INCLUIDA NO FORNECIMENTO E COLOCACAO DO VIDRO),EXCLUSIVE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</si>
  <si>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</si>
  <si>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</si>
  <si>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</si>
  <si>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CAIXA DE ALVENARIA EM TIJOLOS MACICOS(7X10X20CM),EM PAREDESDE MEIA VEZ,COM DIMENSOES DE 0,80X0,80X1,00M,ASSENTADA COM ARGAMASSA DE CIMENTO E AREIA,NO TRACO 1:4,REVESTIDA INTERNAMENTE COM A MESMA ARGAMASSA,COM FUNDO DE CONCRETO E TAMPA DE CONCRETO ARMADO</t>
  </si>
  <si>
    <t>TAMPA DE CONCRETO ARMADO 10MPA,ESPESSURA DE 6CM,PARA CAIXA DE INSPECAO COM 60CM DE DIAMETRO.FORNECIMENTO E COLOCACAO</t>
  </si>
  <si>
    <t>REPARO EM CAIXA DE PASSAGEM DE ENERGIA ELETRICA,DE ALVENARIADE 60X60CM,COM TROCA DE TAMPA DE CONCRETO COM ESPESSURA DE6CM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</si>
  <si>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</si>
  <si>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ALCA PARA BARRILETE DE DISTRIBUICAO,DO TIPO CONCENTRADO,SOBRESERVATORIO DUPLO,INCLUSIVE RAMAIS PARA EXTRAVASOR E LIMPEZA COMPREENDENDO:5,50M DE TUBO DE PVC 50MM,REGISTROS E CONEXOES.FORNECIMENTO E INSTALACAO</t>
  </si>
  <si>
    <t>COLUNA DE PVC,DE DIAMETRO 32MM,EXCLUSIVE PECAS DE DERIVACAOE RASGO EM ALVENARIA.FORNECIMENTO E ASSENTAMENTO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</si>
  <si>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</si>
  <si>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RALO SIFONADO PVC RIGIDO (150X185)X75MM,EM PAVIMENTO TERREO,COM SAIDA DE 75MM,GRELHA REDONDA E PORTA-GRELHA,COMPREENDENDO:3,00M DE TUBO DE PVC DE 75MM E SUA LIGACAO AO RAMAL DE VENTILACAO.FORNECIMENTO E INSTALACAO</t>
  </si>
  <si>
    <t>TUBO PARA VENTILACAO EM PVC DE 100MM.INCLUSIVE CONEXOES.FORNECIMENTO E ASSENTAMENTO</t>
  </si>
  <si>
    <t>TUBO DE QUEDA EM PVC REFORCADO DE 150MM,INCLUSIVE "T" SANITARIO.FORNECIMENTO E ASSENTAMENTO</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</si>
  <si>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</si>
  <si>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TUBULACAO EM COBRE PARA INTERLIGACAO DE SPLIT SYSTEM AO CONDENSADOR/EVAPORADOR,INCLUSIVE ISOLAMENTO TERMICO,ALIMENTACAOELETRICA,CONEXOES E FIXACAO,PARA APARELHOS ATE 48000 BTU'S.FORNECIMENTO E INSTALACAO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</si>
  <si>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</si>
  <si>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</si>
  <si>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</si>
  <si>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</si>
  <si>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INSTALACAO DE PONTO DE LUZ,EMBUTIDO NA LAJE,EQUIVALENTE A 2VARAS DE ELETRODUTO DE PVC RIGIDO DE 1/2",12,00M DE FIO 2,5MM2,CAIXAS,CONEXOES,LUVAS,CURVA E INTERRUPTOR DE EMBUTIR COMPLACA FOSFORESCENTE,INCLUSIVE ABERTURA E FECHAMENTO DE RASGOEM ALVENARIA</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</si>
  <si>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</si>
  <si>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PONTO DE FORCA ATE 4CV,EQUIVALENTE A 2 VARAS DE ELETRODUTO DE PVC RIGIDO DE 3/4",20,00M DE FIO 4MM2,CAIXASE CONEXOES</t>
  </si>
  <si>
    <t>INSTALACAO DE PONTO PARA 3(TRES)VENTILADORES DE TETO,EQUIVALENTE A 3,30 VARAS DE ELETRODUTOS DE PVC DE 3/4",EMBUTIDO NALAJE,30,00M DE FIO 2,5MM2,CONEXOES,LUVAS E CURVA,EXCLUSIVE INTERRUPTOR E ESPELHO,INCLUSIVE ABERTURA E FECHAMENTO DE RASGO EM ALVENARIA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</si>
  <si>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</si>
  <si>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PONTO PARA SONOFLETOR DE TETO SOBRE REBAIXO APARTIR DA ELETROCALHA/PERFILADO,EXCLUSIVE SONOFLETOR (VIDE ITEM 18.037.0200) E FIOS,INCLUSIVE ACESSORIOS DE FIXACAO</t>
  </si>
  <si>
    <t>COLOCACAO DE RESERVATORIO DE FIBROCIMENTO,FIBRA DE VIDRO OUSEMELHANTE COM 1000L,INCLUSIVE PECAS DE APOIO EM ALVENARIA EMADEIRA SERRADA,E FLANGES DE LIGACAO HIDRAULICA,EXCLUSIVE FORNECIMENTO DO RESERVATORIO</t>
  </si>
  <si>
    <t>REGISTRO DE GAVETA,EM BRONZE,COM DIAMETRO DE 1/2".FORNECIMENTO E COLOCACAO</t>
  </si>
  <si>
    <t>TUBO DE PVC RIGIDO DE 25MM,SOLDAVEL,INCLUSIVE CONEXOES E EMENDAS,EXCLUSIVE ABERTURA E FECHAMENTO DE RASGO.FORNECIMENTO EASSENTAMENTO</t>
  </si>
  <si>
    <t>TUBO DE PVC RIGIDO DE 40MM,SOLDAVEL,INCLUSIVE CONEXOES E EMENDAS,EXCLUSIVE ABERTURA E FECHAMENTO DE RASGO.FORNECIMENTO EASSENTAMENTO</t>
  </si>
  <si>
    <t>TUBO DE PVC RIGIDO DE 100MM,SOLDAVEL,INCLUSIVE CONEXOES E EMENDAS,EXCLUSIVE ABERTURA E FECHAMENTO DE RASGO.FORNECIMENTOE ASSENTAMENTO</t>
  </si>
  <si>
    <t>ELETRODUTO EM PVC FLEXIVEL,COR AMARELA,DIAMETRO DE 32MM.FORNECIMENTO E COLOCACAO.</t>
  </si>
  <si>
    <t>ABERTURA E FECHAMENTO MANUAL DE RASGO EM ALVENARIA,PARA PASSAGEM DE TUBOS E DUTOS,COM DIAMETRO DE 1/2" A 1"</t>
  </si>
  <si>
    <t>FORNECIMENTO DE AGUA,PELA CEDAE,PARA OBRAS PUBLICAS,CONDIDERANDO UM CONSUMO MENSAL DE ATE 20,00M3,TARIFA "A"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</si>
  <si>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</si>
  <si>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CONJUNTO DE MATERIAIS PARA CAVALETE DE RAMAL PREDIAL DE AGUA,PADRAO NORMAL,TIPO A DE 3/4".FORNECIMENTO</t>
  </si>
  <si>
    <t>LIGACAO DE AGUAS PLUVIAIS OU DOMICILIARES SERVIDAS A REDE PUBLICA,EM LOGRADOURO PAVIMENTADO,COM LARGURA ATE 14,00M(INCLUSIVE)</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</si>
  <si>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</si>
  <si>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COBERTURA EM TELHA CERAMICA PORTUGUESA OU ROMANA,EXCLUSIVE CUMEEIRA E MADEIRAMENTO MEDIDA PELA AREA REAL DE COBERTURA.FORNECIMENTO E COLOCACAO</t>
  </si>
  <si>
    <t>CUMEEIRA PARA COBERTURA EM TELHAS FRANCESAS,COLONIAIS,ROMANAOU PORTUGUESA.FORNECIMENTO E COLOCACAO</t>
  </si>
  <si>
    <t>CALHA EM CHAPA DE ACO GALVANIZADO N°24 COM 75CM DE DESENVOLVIMENTO.FORNECIMENTO E COLOCACAO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</si>
  <si>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</si>
  <si>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PINTURA INTERNA OU EXTERNA SOBRE CONCRETO LISO OU REVESTIMENTO,COM TINTA AQUOSA A BASE DE EPOXI INCOLOR OU EM CORES,INCLUSIVE LIMPEZA,E DUAS DEMAOS DE ACABAMENTO</t>
  </si>
  <si>
    <t>PINTURA INTERNA OU EXTERNA SOBRE MADEIRA NOVA,COM ESMALTE SINTETICO ALQUIDICO,BRILHANTE OU ACETINADA EM DUAS DEMAOS SOBRE SUPERFICIE PREPARADA COM MATERIAL DA MESMA LINHA,CONFORMEO ITEM 17.017.0100,EXCLUSIVE ESTE PREPARO</t>
  </si>
  <si>
    <t>PRIMER CONVERTEDOR DE FERRUGEM EM FUNDO DE PROTECAO,EM DUASDEMAOS.FORNECIMENTO E APLICACAO</t>
  </si>
  <si>
    <t>PREPARO DE SUPERFICIES NOVAS,COM REVESTIMENTO LISO,INTERIOR,INCLUSIVE RASPAGEM,LIMPEZA,UMA DEMAO DE SELADOR,UMA DEMAO DEMASSA CORRIDA E LIXAMENTOS NECESSARIOS</t>
  </si>
  <si>
    <t>ENVERNIZAMENTO DE MADEIRA COM VERNIZ A BONECA USANDO GOMA LACA NACIONAL DISSOLVIDA EM ALCOOL,INCLUSIVE LIXAMENTO E APLICACAO DE SUCESSIVAS DEMAOS DE ACABAMENTO ATE A OBTENCAO DO BRILHO</t>
  </si>
  <si>
    <t>REMOCAO DE PINTURA ACRILICA,EPOXI,BORRACHA CLORADA E SEMELHANTES</t>
  </si>
  <si>
    <t>VASO SANITARIO DE LOUCA BRANCA,TIPO MEDIO LUXO,COM CAIXA ACOPLADA,INCLUSIVE RABICHO CROMADO DE 40CM,COM SAIDA DE 1/2",BOLSA DE LIGACAO E ACESSORIOS DE FIXACAO.FORNECIMENTO</t>
  </si>
  <si>
    <t>PORTA PAPEL HIGIENICO EM PLASTICO ABS.FORNECIMENTRO E COLOCACAO</t>
  </si>
  <si>
    <t>ASSENTO SANITARIO DE PLASTICO,TIPO MEDIO LUXO.FORNECIMENTO ECOLOCACAO</t>
  </si>
  <si>
    <t>ASSENTO ESPECIAL PARA VASO SANITARIO PARA PESSOAS COM NECESSIDADES ESPECIFICAS.FORNECIMENTO E COLOCACAO</t>
  </si>
  <si>
    <t>TORNEIRA DE BOIA,EM BRONZE,DE PRESSAO,DE 3/4".FORNECIMENTO ECOLOCACAO</t>
  </si>
  <si>
    <t>BOMBA HIDRAULICA CENTRIFUGA,COM MOTOR ELETRICO,POTENCIA DE 3/4CV,EXCLUSIVE ACESSORIOS.FORNECIMENTO E COLOCACAO</t>
  </si>
  <si>
    <t>SONOFLETOR ACUSTICO DE EMBUTIR COMPLETO,CASADOR DE IMPEDANCIA,POTENCIOMETRO DE VOLUME E ALTO FALANTE DE 6" DE 25W RMS,INCLUSIVE PLUGS,TERMINAIS E CONECTORES,EXCLUSIVE FIOS E INSTALACAO DO PONTO (VIDE ITEM 15.015.0400).FORNECIMENTO E COLOCACAO.</t>
  </si>
  <si>
    <t>DISCO ELETRICO,PARA COMPACTAR E DESEMPENAR PISOS DE CONCRETO,EXCLUSIVE OPERADOR</t>
  </si>
  <si>
    <t>DESEMPENADEIRA ELETRICA PARA ACABAMENTO DE PISOS DE CONCRETO,COMPACTADORA E ADENSADORA,EXCLUSIVE OPERADOR</t>
  </si>
  <si>
    <t>VIBRADOR DE IMERSAO,TUBO DE 48X480MM,COM MANGOTE DE 5,00M DECOMPRIMENTO,MOTOR ELETRICO,EXCLUSIVE OPERADOR</t>
  </si>
  <si>
    <t>REGULARIZACAO E COMPACTACAO DE SUBLEITO,DE ACORDO COM AS "INSTRUCOES PARA EXECUCAO",DO DER-RJ,INCLUSIVE EXECUCAO E O TRANSPORTE DE AGUA,MAS SEM TRANSPORTE E ESCAVACAO DE CORRETIVOS.O CUSTO SE APLICA A AREA EFETIVAMENTE REGULARIZADA</t>
  </si>
  <si>
    <t>LIMPEZA MANUAL DE CAIXA DE RALO</t>
  </si>
  <si>
    <t>LIMPEZA DE CAIXA COLETORA</t>
  </si>
  <si>
    <t>RETIRADA DE POSTE DE CONCRETO OU ACO,DE 3,50 A 9,00M</t>
  </si>
  <si>
    <t>RETIRADA DE LUMINARIA EM ALTURA DE 4,00 A 9,00M</t>
  </si>
  <si>
    <t>RETIRADA DE PROJETOR,INSTALADO EM TETO,PISO,PAREDE OU POSTE</t>
  </si>
  <si>
    <t>RETIRADA DE BRACO PADRAO RIOLUZ,PARA FIXACAO DE LUMINARIAS</t>
  </si>
  <si>
    <t>RETIRADA DE REATOR PARA LAMPADA DE DESCARGA INSTALADO ATE 7,00 DE ALTURA</t>
  </si>
  <si>
    <t>RETIRADA DE EQUIPAMENTO DE COMANDO DE CIRCUITO</t>
  </si>
  <si>
    <t>POSTE DE ACO,CONTINUO,RETO,CONICO,SIMPLES,COM ENGASTAMENTO DA PARTE INFERIOR DA COLUNA DIRETAMENTE NO SOLO,DE 7,00M.FORNECIMENTO E ASSENTAMENTO</t>
  </si>
  <si>
    <t>PINTURA DE POSTE RETO DE ACO,DE 7,00 ATE 9,00M,COM DUAS DEMAOS DE TINTA FENOLICA DE ALTA RESISTENCIA AS INTEMPERIES,DE SECAGEM RAPIDA,NA COR ALUMINIO</t>
  </si>
  <si>
    <t>ATERRAMENTO DE POSTE DE ACO,INCLUSIVE FORNECIMENTO DOS MATERIAIS</t>
  </si>
  <si>
    <t>CONJUNTO PARA ATERRAMENTO DE REDE DE B.T.(VER DESENHO A2-134-CP).FORNECIMENTO E INSTALACAO</t>
  </si>
  <si>
    <t>CABO DE COBRE FLEXIVEL DE 750V,SECAO DE 3X6,0MM2,PVC/70°C.FORNECIMENTO</t>
  </si>
  <si>
    <t>BASE EXTERNA PARA RELE FOTOELETRICO.FORNECIMENTO</t>
  </si>
  <si>
    <t>RELE TEMPORIZADO,TIPO FLT 01/NF.FORNECIMENTO</t>
  </si>
  <si>
    <t>RELE FOTOELETRICO INDIVIDUAL,COM BASE EM POSTE (ACO OU CONCRETO) DE ACORDO COM O PADRAO DA RIOLUZ;EXCLUSIVE FORNECIMENTODO RELE E BASE.ASSENTAMENTO</t>
  </si>
  <si>
    <t>01.002.0001-A</t>
  </si>
  <si>
    <t>01.005.0001-A</t>
  </si>
  <si>
    <t>01.006.0010-A</t>
  </si>
  <si>
    <t>01.018.0002-A</t>
  </si>
  <si>
    <t>01.050.0034-A</t>
  </si>
  <si>
    <t>01.050.0113-A</t>
  </si>
  <si>
    <t>02.002.0005-A</t>
  </si>
  <si>
    <t>02.004.0002-B</t>
  </si>
  <si>
    <t>02.015.0001-A</t>
  </si>
  <si>
    <t>02.016.0001-A</t>
  </si>
  <si>
    <t>02.016.0003-A</t>
  </si>
  <si>
    <t>02.020.0002-A</t>
  </si>
  <si>
    <t>03.001.0001-B</t>
  </si>
  <si>
    <t>03.001.0080-B</t>
  </si>
  <si>
    <t>03.009.0030-A</t>
  </si>
  <si>
    <t>03.009.0080-A</t>
  </si>
  <si>
    <t>03.015.0010-A</t>
  </si>
  <si>
    <t>03.016.0015-B</t>
  </si>
  <si>
    <t>04.005.0123-B</t>
  </si>
  <si>
    <t>04.012.0071-B</t>
  </si>
  <si>
    <t>04.020.0122-A</t>
  </si>
  <si>
    <t>04.021.0010-A</t>
  </si>
  <si>
    <t>05.001.0001-A</t>
  </si>
  <si>
    <t>05.001.0002-B</t>
  </si>
  <si>
    <t>05.001.0006-A</t>
  </si>
  <si>
    <t>05.001.0020-A</t>
  </si>
  <si>
    <t>05.001.0023-A</t>
  </si>
  <si>
    <t>05.001.0039-A</t>
  </si>
  <si>
    <t>05.001.0050-A</t>
  </si>
  <si>
    <t>05.001.0055-A</t>
  </si>
  <si>
    <t>05.001.0070-A</t>
  </si>
  <si>
    <t>05.001.0133-A</t>
  </si>
  <si>
    <t>05.001.0134-A</t>
  </si>
  <si>
    <t>05.001.0142-A</t>
  </si>
  <si>
    <t>05.001.0143-A</t>
  </si>
  <si>
    <t>05.001.0144-A</t>
  </si>
  <si>
    <t>05.001.0145-A</t>
  </si>
  <si>
    <t>05.001.0146-A</t>
  </si>
  <si>
    <t>05.001.0147-A</t>
  </si>
  <si>
    <t>05.001.0172-A</t>
  </si>
  <si>
    <t>05.002.0002-A</t>
  </si>
  <si>
    <t>05.003.0011-A</t>
  </si>
  <si>
    <t>05.003.0090-A</t>
  </si>
  <si>
    <t>05.006.0001-B</t>
  </si>
  <si>
    <t>05.007.0007-A</t>
  </si>
  <si>
    <t>05.008.0001-A</t>
  </si>
  <si>
    <t>05.050.0001-A</t>
  </si>
  <si>
    <t>05.058.0020-A</t>
  </si>
  <si>
    <t>06.004.0060-A</t>
  </si>
  <si>
    <t>06.004.0062-A</t>
  </si>
  <si>
    <t>06.015.0012-A</t>
  </si>
  <si>
    <t>06.015.0030-A</t>
  </si>
  <si>
    <t>06.016.0001-A</t>
  </si>
  <si>
    <t>06.088.0010-A</t>
  </si>
  <si>
    <t>08.001.0002-B</t>
  </si>
  <si>
    <t>08.001.0005-A</t>
  </si>
  <si>
    <t>08.001.0008-A</t>
  </si>
  <si>
    <t>08.020.0008-A</t>
  </si>
  <si>
    <t>08.020.0010-A</t>
  </si>
  <si>
    <t>08.020.0020-A</t>
  </si>
  <si>
    <t>08.020.0022-A</t>
  </si>
  <si>
    <t>08.027.0042-A</t>
  </si>
  <si>
    <t>09.001.0020-A</t>
  </si>
  <si>
    <t>09.001.0100-A</t>
  </si>
  <si>
    <t>09.002.0001-A</t>
  </si>
  <si>
    <t>09.002.0002-A</t>
  </si>
  <si>
    <t>09.006.0030-A</t>
  </si>
  <si>
    <t>09.010.0001-A</t>
  </si>
  <si>
    <t>09.012.0002-A</t>
  </si>
  <si>
    <t>09.012.0004-A</t>
  </si>
  <si>
    <t>09.013.0002-A</t>
  </si>
  <si>
    <t>09.015.0006-A</t>
  </si>
  <si>
    <t>09.015.0310-A</t>
  </si>
  <si>
    <t>09.015.0324-A</t>
  </si>
  <si>
    <t>09.015.0330-A</t>
  </si>
  <si>
    <t>11.001.0001-B</t>
  </si>
  <si>
    <t>11.002.0012-B</t>
  </si>
  <si>
    <t>11.002.0022-B</t>
  </si>
  <si>
    <t>11.013.0105-A</t>
  </si>
  <si>
    <t>11.016.0100-A</t>
  </si>
  <si>
    <t>12.003.0115-A</t>
  </si>
  <si>
    <t>12.005.0080-A</t>
  </si>
  <si>
    <t>12.005.0130-B</t>
  </si>
  <si>
    <t>12.035.0005-A</t>
  </si>
  <si>
    <t>13.001.0026-A</t>
  </si>
  <si>
    <t>13.001.0050-B</t>
  </si>
  <si>
    <t>13.011.0005-A</t>
  </si>
  <si>
    <t>13.012.0010-A</t>
  </si>
  <si>
    <t>13.030.0291-A</t>
  </si>
  <si>
    <t>13.036.0010-A</t>
  </si>
  <si>
    <t>13.036.0080-A</t>
  </si>
  <si>
    <t>13.170.0016-A</t>
  </si>
  <si>
    <t>13.170.0025-A</t>
  </si>
  <si>
    <t>13.196.0085-A</t>
  </si>
  <si>
    <t>13.301.0080-B</t>
  </si>
  <si>
    <t>13.301.0132-A</t>
  </si>
  <si>
    <t>13.301.0505-A</t>
  </si>
  <si>
    <t>13.331.0015-A</t>
  </si>
  <si>
    <t>13.365.0150-A</t>
  </si>
  <si>
    <t>13.365.0175-A</t>
  </si>
  <si>
    <t>13.373.0020-A</t>
  </si>
  <si>
    <t>13.375.0010-A</t>
  </si>
  <si>
    <t>13.390.0042-A</t>
  </si>
  <si>
    <t>14.002.0220-A</t>
  </si>
  <si>
    <t>14.003.0026-A</t>
  </si>
  <si>
    <t>14.003.0029-A</t>
  </si>
  <si>
    <t>14.004.0100-A</t>
  </si>
  <si>
    <t>14.004.0120-A</t>
  </si>
  <si>
    <t>14.004.0121-A</t>
  </si>
  <si>
    <t>14.004.0200-A</t>
  </si>
  <si>
    <t>14.006.0078-A</t>
  </si>
  <si>
    <t>14.006.0353-A</t>
  </si>
  <si>
    <t>14.007.0005-A</t>
  </si>
  <si>
    <t>14.007.0045-A</t>
  </si>
  <si>
    <t>14.007.0101-A</t>
  </si>
  <si>
    <t>14.007.0160-A</t>
  </si>
  <si>
    <t>14.007.0170-A</t>
  </si>
  <si>
    <t>14.007.0190-A</t>
  </si>
  <si>
    <t>14.007.0195-A</t>
  </si>
  <si>
    <t>14.007.0200-A</t>
  </si>
  <si>
    <t>15.001.0030-A</t>
  </si>
  <si>
    <t>15.001.0080-A</t>
  </si>
  <si>
    <t>15.001.0100-A</t>
  </si>
  <si>
    <t>15.002.0200-A</t>
  </si>
  <si>
    <t>15.004.0010-A</t>
  </si>
  <si>
    <t>15.004.0024-A</t>
  </si>
  <si>
    <t>15.004.0046-A</t>
  </si>
  <si>
    <t>15.004.0063-A</t>
  </si>
  <si>
    <t>15.004.0110-A</t>
  </si>
  <si>
    <t>15.004.0180-A</t>
  </si>
  <si>
    <t>15.004.0210-A</t>
  </si>
  <si>
    <t>15.004.0220-A</t>
  </si>
  <si>
    <t>15.005.0206-A</t>
  </si>
  <si>
    <t>15.005.0255-A</t>
  </si>
  <si>
    <t>15.007.0504-A</t>
  </si>
  <si>
    <t>15.007.0521-A</t>
  </si>
  <si>
    <t>15.007.0570-A</t>
  </si>
  <si>
    <t>15.007.0575-A</t>
  </si>
  <si>
    <t>15.008.0015-A</t>
  </si>
  <si>
    <t>15.008.0020-A</t>
  </si>
  <si>
    <t>15.008.0025-A</t>
  </si>
  <si>
    <t>15.008.0030-A</t>
  </si>
  <si>
    <t>15.008.0105-A</t>
  </si>
  <si>
    <t>15.008.0112-A</t>
  </si>
  <si>
    <t>15.008.0215-A</t>
  </si>
  <si>
    <t>15.015.0025-A</t>
  </si>
  <si>
    <t>15.015.0065-A</t>
  </si>
  <si>
    <t>15.015.0173-A</t>
  </si>
  <si>
    <t>15.015.0199-A</t>
  </si>
  <si>
    <t>15.015.0225-A</t>
  </si>
  <si>
    <t>15.015.0255-A</t>
  </si>
  <si>
    <t>15.015.0295-A</t>
  </si>
  <si>
    <t>15.015.0400-A</t>
  </si>
  <si>
    <t>15.017.0240-A</t>
  </si>
  <si>
    <t>15.017.0245-A</t>
  </si>
  <si>
    <t>15.017.0250-A</t>
  </si>
  <si>
    <t>15.017.0265-A</t>
  </si>
  <si>
    <t>15.017.0275-A</t>
  </si>
  <si>
    <t>15.018.0133-A</t>
  </si>
  <si>
    <t>15.020.0178-A</t>
  </si>
  <si>
    <t>15.028.0010-A</t>
  </si>
  <si>
    <t>15.029.0010-A</t>
  </si>
  <si>
    <t>15.036.0037-A</t>
  </si>
  <si>
    <t>15.036.0049-A</t>
  </si>
  <si>
    <t>15.036.0052-A</t>
  </si>
  <si>
    <t>15.036.0143-A</t>
  </si>
  <si>
    <t>15.045.0110-A</t>
  </si>
  <si>
    <t>15.058.0010-A</t>
  </si>
  <si>
    <t>15.065.0020-A</t>
  </si>
  <si>
    <t>15.066.0002-B</t>
  </si>
  <si>
    <t>15.070.0012-A</t>
  </si>
  <si>
    <t>16.001.0056-A</t>
  </si>
  <si>
    <t>16.002.0012-A</t>
  </si>
  <si>
    <t>16.002.0015-A</t>
  </si>
  <si>
    <t>16.007.0030-A</t>
  </si>
  <si>
    <t>16.015.0010-A</t>
  </si>
  <si>
    <t>16.034.0003-A</t>
  </si>
  <si>
    <t>17.013.0030-A</t>
  </si>
  <si>
    <t>17.014.0015-A</t>
  </si>
  <si>
    <t>17.017.0140-A</t>
  </si>
  <si>
    <t>17.017.0320-A</t>
  </si>
  <si>
    <t>17.017.0365-A</t>
  </si>
  <si>
    <t>17.018.0010-A</t>
  </si>
  <si>
    <t>17.018.0031-A</t>
  </si>
  <si>
    <t>17.020.0030-B</t>
  </si>
  <si>
    <t>17.035.0040-A</t>
  </si>
  <si>
    <t>18.002.0013-A</t>
  </si>
  <si>
    <t>18.002.0026-A</t>
  </si>
  <si>
    <t>18.002.0070-A</t>
  </si>
  <si>
    <t>18.002.0090-A</t>
  </si>
  <si>
    <t>18.005.0013-A</t>
  </si>
  <si>
    <t>18.005.0015-A</t>
  </si>
  <si>
    <t>18.005.0030-A</t>
  </si>
  <si>
    <t>18.012.0090-A</t>
  </si>
  <si>
    <t>18.016.0100-A</t>
  </si>
  <si>
    <t>18.016.0105-A</t>
  </si>
  <si>
    <t>18.021.0035-A</t>
  </si>
  <si>
    <t>18.027.0045-A</t>
  </si>
  <si>
    <t>18.027.0445-A</t>
  </si>
  <si>
    <t>18.029.0012-A</t>
  </si>
  <si>
    <t>18.030.0007-A</t>
  </si>
  <si>
    <t>18.037.0200-A</t>
  </si>
  <si>
    <t>19.004.0210-A</t>
  </si>
  <si>
    <t>19.005.0028-C</t>
  </si>
  <si>
    <t>19.006.0032-C</t>
  </si>
  <si>
    <t>19.006.0034-C</t>
  </si>
  <si>
    <t>19.007.0013-C</t>
  </si>
  <si>
    <t>20.004.0005-A</t>
  </si>
  <si>
    <t>20.012.0013-A</t>
  </si>
  <si>
    <t>20.012.0025-A</t>
  </si>
  <si>
    <t>21.004.0095-A</t>
  </si>
  <si>
    <t>21.004.0140-A</t>
  </si>
  <si>
    <t>21.004.0153-A</t>
  </si>
  <si>
    <t>21.004.0155-A</t>
  </si>
  <si>
    <t>21.004.0158-A</t>
  </si>
  <si>
    <t>21.004.0175-A</t>
  </si>
  <si>
    <t>21.005.0050-A</t>
  </si>
  <si>
    <t>21.009.0011-A</t>
  </si>
  <si>
    <t>21.015.0208-A</t>
  </si>
  <si>
    <t>21.015.0220-A</t>
  </si>
  <si>
    <t>21.015.0235-A</t>
  </si>
  <si>
    <t>21.026.0055-A</t>
  </si>
  <si>
    <t>21.031.0010-A</t>
  </si>
  <si>
    <t>21.031.0025-A</t>
  </si>
  <si>
    <t>21.031.0030-A</t>
  </si>
  <si>
    <t>PROJETO EXECUTIVO ESTRUTURAL PARA PREDIOS ESCOLARES E ADMINISTRATIVOS ATE 500M2,INCLUSIVE PROJETO BASICO,APRESENTADO EMAUTOCAD NOS PADROES DA CONTRATANTE,CONSTANDO DE PLANTAS DE FORMA,ARMACAO E DETALHES, DE ACORDO COM A ABNT</t>
  </si>
  <si>
    <t>PROJETO EXECUTIVO DE INSTALACAO ELETRICA PARA PREDIOS ESCOLARES E/OU ADMINISTRATIVOS ATE 500M2,INCLUSIVE PROJETO BASICO,APRESENTADO EM AUTOCAD,INCLUSIVE AS LEGALIZACOES PERTINENTES</t>
  </si>
  <si>
    <t>ESCAVACAO MANUAL DE VALA/CAVA EM MATERIAL DE 1ª CATEGORIA (A(AREIA,ARGILA OU PICARRA),ATE 1,50M DE PROFUNDIDADE,EXCLUSIVE ESCORAMENTO E ESGOTAMENTO</t>
  </si>
  <si>
    <t>DEMOLICAO MANUAL DE CONCRETO ARMADO COMPREENDENDO PILARES,VIGAS E LAJES,EM ESTRUTURA APRESENTANDO POSICAO ESPECIAL,INCLUSIVE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</si>
  <si>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</si>
  <si>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</si>
  <si>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</si>
  <si>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</si>
  <si>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DEMOLICAO,COM EQUIPAMENTO DE AR COMPRIMENTO,DE PISOS OU PAVIMENTOS DE CONCRETO ARMADO,INCLUSIVE EMPILHAMENTO LATERAL DENTRO DO CANTEIRO DE SERVICO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</si>
  <si>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</si>
  <si>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FERRAGENS PARA PORTAS (CONJUNTO COMPLETO) DE 1 FOLHA DE VIDRO TEMPERADO DE 10MM,CONSTANDO DE FORNECIMENTO SEM COLOCACAO(ESTA INCLUIDA NO FORNECIMENTO E COLOCACAO DO VIDRO),EXCLUSIVE MOLA HIDRAULICA DE PISO (VIDE ITEM 14.007.0190)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</si>
  <si>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</si>
  <si>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DE PONTO DE TOMADA,EMBUTIDO NA ALVENARIA,EQUIVALENTE A 2 VARAS DE ELETRODUTO DE PVC RIGIDO DE 3/4",18,00M DEFIO 2,5MM2,CAIXAS,CONEXOES E TOMADA DE EMBUTIR 2P+T,20A,PADRAO BRASILEIRO,COM PLACA FOSFORESCENTE,INCLUSIVE ABERTURA E FECHAMENTO DE RASGO EM ALVENARIA</t>
  </si>
  <si>
    <t>SUBCOBERTURA CONSTITUIDA POR FIBRAS CONTINUAS DE POLIETILENODE ALTA DENSIDADE,PERMEAVEL AO VAPOR E COM RESISTENCIA APASSAGEM DE AGUA,INCLUSIVE MADEIRAMENTO DE FIXACAO.FORNECIMENTO E COLOCACAO</t>
  </si>
  <si>
    <t>PINTURA INTERNA OU EXTERNA SOBRE FERRO,COM ESMALTE SINTETICOBRILHANTE OU ACETINADO APOS LIXAMENTO,LIMPEZA,DESENGORDURAMENTO,UMA DEMAO DE FUNDO ANTICORROSIVO NA COR LARANJA DE SECAGEM RAPIDA E DUAS DEMAOS DE ACABAMENTO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</si>
  <si>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</si>
  <si>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</si>
  <si>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CONDICIONADOR DE AR TIPO SPLIT 30000 BTU'S COMPREENDENDO 1 CONDENSADOR E 1 EVAPORADOR(VIDE INSTALACAO,ASSENTAMENTO E INTERLIGACOES FAMILIA 15.005).FORNECIMENTO</t>
  </si>
  <si>
    <t>VEICULOS DE PASSEIO,5 PASSAGEIROS,MOTOR BICOMBUSTIVEL (GASOLINA E ALCOOL) DE 1,6 LITROS,COM AR CONDICIONADO,DIRECAO HIDRAULICA E VIDROS DIANTEIROS ELETRICOS,EXCLUSIVE MOTORISTA</t>
  </si>
  <si>
    <t>TOTAL COM BDI</t>
  </si>
  <si>
    <t>%</t>
  </si>
  <si>
    <t>1° MÊS</t>
  </si>
  <si>
    <t>TOTAL NO MÊS</t>
  </si>
  <si>
    <t>TOTAL ACUMULADO</t>
  </si>
  <si>
    <t>X . Taxa representativa das DESPESAS INDIRETAS, exceto tributos e despesas financeiras</t>
  </si>
  <si>
    <t>TIPO</t>
  </si>
  <si>
    <r>
      <t xml:space="preserve">ALÍQUOTA </t>
    </r>
    <r>
      <rPr>
        <b/>
        <sz val="8"/>
        <rFont val="Arial"/>
        <family val="2"/>
      </rPr>
      <t>(%)</t>
    </r>
  </si>
  <si>
    <t>X.1 - Administração Central</t>
  </si>
  <si>
    <t>X.3 - Mobilização e Desmobilização</t>
  </si>
  <si>
    <t>X =</t>
  </si>
  <si>
    <t>Y . Taxa representativa das DESPESAS FINANCEIRAS</t>
  </si>
  <si>
    <t>Y.1 - Despesas Financeiras</t>
  </si>
  <si>
    <t>Y =</t>
  </si>
  <si>
    <t>Z.1 - Lucro Presumido</t>
  </si>
  <si>
    <t>Z =</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</si>
  <si>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</si>
  <si>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</si>
  <si>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</si>
  <si>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</si>
  <si>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</si>
  <si>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</si>
  <si>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</si>
  <si>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</si>
  <si>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</si>
  <si>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</si>
  <si>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</si>
  <si>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</si>
  <si>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</si>
  <si>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2° MÊS</t>
  </si>
  <si>
    <t>3° MÊS</t>
  </si>
  <si>
    <t>4° MÊS</t>
  </si>
  <si>
    <t>5° MÊS</t>
  </si>
  <si>
    <t xml:space="preserve">PREÇO UNITÁRIO C/ BDI </t>
  </si>
  <si>
    <t xml:space="preserve">  </t>
  </si>
  <si>
    <t>LAMPADA LED,DICROICA MR16 5W/12V.FORNECIMENTO E COLOCACAO</t>
  </si>
  <si>
    <t>PINTURA ELETROSTATICA SOBRE ESQUADRIA DE ALUMINIO</t>
  </si>
  <si>
    <t>PREFEITURA DA CIDADE DE ARMAÇÃO DOS BÚZIOS</t>
  </si>
  <si>
    <t>X.2 - Seguro e Garantia</t>
  </si>
  <si>
    <t>X.3 - Risco</t>
  </si>
  <si>
    <t>Z . Taxa representativa do LUCRO</t>
  </si>
  <si>
    <t>I . Taxa representativa da incidência dos TRIBUTOS ( sobre o FATURAMENTO da empresa )</t>
  </si>
  <si>
    <t>I.1 - ISSQN ( Imposto sobre Serviços de Qualquer Natureza ) - Municipal</t>
  </si>
  <si>
    <t>I.4 -  Contribuição Previdenciária p/ INSS - Federal - Lei 12.844/2013</t>
  </si>
  <si>
    <t>15.007.0576-A</t>
  </si>
  <si>
    <t>15.007.0601-A</t>
  </si>
  <si>
    <t>15.007.0602-A</t>
  </si>
  <si>
    <t>SECRETARIA MUNICIPAL DE OBRAS, SANEAMENTO E DRENAGEM</t>
  </si>
  <si>
    <r>
      <t>B.D.I  com Desoneração</t>
    </r>
    <r>
      <rPr>
        <b/>
        <sz val="8"/>
        <rFont val="Arial"/>
        <family val="2"/>
      </rPr>
      <t xml:space="preserve">  </t>
    </r>
    <r>
      <rPr>
        <b/>
        <sz val="8"/>
        <rFont val="Wingdings"/>
        <charset val="2"/>
      </rPr>
      <t>è</t>
    </r>
  </si>
  <si>
    <t>ENTRADA DE SERVICO AEREA,EM MEDIA TENSAO(15KV),PARA 30KVA,INCLUSIVE MEDICAO,POSTE E TODOS OS MATERIAIS ELETRICOS NECESSARIOS,EXCLUSIVE ALUGUEL DO TRANSFORMADOR (VIDE FAMILIA 05.014)</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</si>
  <si>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</si>
  <si>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PASSARELA METALICA,PERFURADA,PARA ANDAIME METALICO TUBULAR,INCLUSIVE TRANSPORTE,CARGA E DESCARGA,EXCLUSIVE ANDAIME TUBULAR E MOVIMENTACAO (VIDE ITEM 05.008.0008)</t>
  </si>
  <si>
    <t>PLACA DE INAUGURACAO EM ALUMINIO,MEDINDO (0,40X0,60)M,COM 1MM DE ESPESSURA,COM INSCRICAO EM PLOTTER.FORNECIMENTO E COLOCACAO</t>
  </si>
  <si>
    <t>PAREDE DIVISORIA PARA SANITARIO EM GRANITO CINZA CORUMBA,COM2CM DE ESPESSURA,POLIDA NAS DUAS FACES,FIXACAO PISO OU PAREDE,EXCLUSIVE FERRAGENS PARA FIXACAO.FORNECIMENTO E COLOCACAO</t>
  </si>
  <si>
    <t>REVESTIMENTO DE PISO CERAMICO EM PORCELANATO TECNICO NATURAL,ACABAMENTO DA BORDA RETIFICADO,PARA USO EM AREAS COMERCIAISCOM ACESSO PARA RUA,NO FORMATO (60X60)CM,ASSENTES EM SUPERFICIE EM OSSO COM ARGAMASSA DE CIMENTO E COLA (ARGAMASSA COLANTE)E REJUNTAMENTO PRONTO</t>
  </si>
  <si>
    <t>PISO VINILICO EM MANTAS,COM 2M DE LARGURA X 23M DE COMPRIMENTO,HETEROGENEO,COM 3MM DE ESPESSURA,REFORCO EM POLIURETANO ULTRA RESISTENTE (PUR),PARA ALTO TRAFEGO,ASSENTE SOBRE BASE EXISTENTE,CONFORME ABNT NBR 14917.FORNECIMENTO E COLOCACAO</t>
  </si>
  <si>
    <t>PELICULA DE SEGURANCA ANTI-IMPACTO E CONTROLE SOLAR.FORNECIMENTO E COLOCACAO</t>
  </si>
  <si>
    <t>INSTALACAO E ASSENTAMENTO DE LAVATORIO DE UMA TORNEIRA(EXCLUSIVE FORNECIMENTO DO APARELHO),COMPREENDENDO:3,00M DE TUBO DE PVC DE 25MM,2,00M DE TUBO DE PVC DE 40MM E CONEXOES</t>
  </si>
  <si>
    <t>QUADRO DE DISTRIBUICAO DE ENERGIA,100A,PARA DISJUNTORES TERMO-MAGNETICOS UNIPOLARES,DE EMBUTIR,COM PORTA E BARRAMENTOS DE FASE,NEUTRO E TERRA,TRIFASICO,PARA INSTALACAO DE ATE 18 DISJUNTORES COM DISPOSITIVO PARA CHAVE GERAL.FORNECIMENTO E COLOCACAO</t>
  </si>
  <si>
    <t>DISJUNTOR/INTERRUPTOR DIFERENCIAL RESIDUAL(DDR),CLASSE AC,2POLOS,INSTANTANEO,CORRENTE NOMINAL(IN) 40AX240V,SENSIBILIDADE 30MA/300MA.FORNECIMENTO E COLOCACAO</t>
  </si>
  <si>
    <t>DISJUNTOR TERMOMAGNETICO,MONOPOLAR,DE 10 A 32A,3KA,MODELO DIN,TIPO C.FORNECIMENTO E COLOCACAO</t>
  </si>
  <si>
    <t>DISJUNTOR TERMOMAGNETICO,BIPOLAR,DE 10 A 32A,3KA,MODELO DIN,TIPO C.FORNECIMENTO E COLOCACAO</t>
  </si>
  <si>
    <t>DISJUNTOR TERMOMAGNETICO,BIPOLAR,DE 40 A 63A,3KA,MODELO DIN,TIPO C.FORNECIMENTO E COLOCACAO</t>
  </si>
  <si>
    <t>DISJUNTOR TERMOMAGNETICO TRIPOLAR,DE 40 A 63A,3KA,MODELO DIN,TIPO C.FORNECIMENTO E COLOCACAO</t>
  </si>
  <si>
    <t>DISJUNTOR TERMOMAGNETICO,TRIPOLAR,DE 70A,3KA,MODELO DIN,TIPOC.FORNECIMENTO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</si>
  <si>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</si>
  <si>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</si>
  <si>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6MM2, 0,6/1KV.FORNECIMENTO E COLOCACAO</t>
  </si>
  <si>
    <t>INSTALACAO DE CONJUNTO DE 4 PONTOS DE TELEFONE E LOGICA,COMPREENDENDO: 5 VARAS DE ELETRODUTO DE 3/4",CONEXOES E CAIXAS,EXCLUSIVE CABOS OU FIOS</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</si>
  <si>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</si>
  <si>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</si>
  <si>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</si>
  <si>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16MM2.FORNECIMENTO E COLOCACAO</t>
  </si>
  <si>
    <t>TERMINAL MECANICO A COMPRESSAO,FABRICADO EM BRONZE,PARA CABODE 35MM2.FORNECIMENTO E COLOCACAO</t>
  </si>
  <si>
    <t>CAIXA POLIMERICA DE INSPECAO DE ATERRAMENTO COM DIAMETRO SUPERIOR DE APROXIMADAMENTE 23CM E ALTURA APROXIMADA DE 25CM,COM TAMPA.FORNECIMENTO E COLOCACAO</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</si>
  <si>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</si>
  <si>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LAVATORIO DE LOUCA BRANCA,COM COLUNA SUSPENSA,PARA PESSOAS COM NECESSIDADES ESPECIFICAS,COM MEDIDAS EM TORNO DE (45,5X35,5)CM,EXCLUSIVE SIFAO,VALVULA DE ESCOAMENTO,RABICHO E TORNEIRA,INCLUSIVE ACESSORIOS DE FIXACAO.FORNECIMENTO</t>
  </si>
  <si>
    <t>LAVATORIO DE LOUCA BRANCA DE EMBUTIR(CUBA),TIPO MEDIO LUXO,SEM LADRAO,C/MEDIDAS EM TORNO DE (52X39)CM.FERRAGENS EM METALCROMADO:SIFAO 1680 1"X1.1/4",TORNEIRA PARA LAVATORIO TIPO BANCA 1193 OU SIMILAR DE 1/2" E VALVULA DE ESCOAMENTO 1600.RABICHO EM PVC.FORNECIMENTO</t>
  </si>
  <si>
    <t>VASO SANITARIO DE LOUCA BRANCA OU BRANCO GELO,PARA PESSOAS COM NECESSIDADES ESPECIFICAS,INCLUSIVE ASSENTO ESPECIAL,BOLSADE LIGACAO E ACESSORIOS DE FIXACAO.FORNECIMENTO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</si>
  <si>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</si>
  <si>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LUMINARIA DE EMERGENCIA DE SOBREPOR,EM PLASTICO,EQUIPADA COMBATERIA SELADA RECARREGAVEL COM 30 LAMPADAS EM LED. FORNECIMENTO E COLOCACAO</t>
  </si>
  <si>
    <t>ARANDELA EM ALUMINIO E VIDRO,COM BASE PARA FIXACAO,EXCLUSIVELAMPADA.FORNECIMENTO E COLOCACAO</t>
  </si>
  <si>
    <t>RETROESCAVADEIRA, COM PESO OPERACIONAL EM TORNO DE 7T, MOTORDIESEL EM TORNO DE 75CV, CAPACIDADE APROXIMADA DA CACAMBA DE0,76M3, PROFUNDIDADE DE ESCAVACAO MAXIMA DE 4,00M, INCLUSIVEOPERADOR</t>
  </si>
  <si>
    <t>HASTE PARA ATERRAMENTO,COM 2,40M A 3,00M DE COMPRIMENTO.COLOCACAO</t>
  </si>
  <si>
    <t>Reforma da praça Zé Paraíba</t>
  </si>
  <si>
    <t>Bairro: Cem Braças</t>
  </si>
  <si>
    <t>1.1</t>
  </si>
  <si>
    <t>1.2</t>
  </si>
  <si>
    <t>1.3</t>
  </si>
  <si>
    <t>2.1</t>
  </si>
  <si>
    <t>2.2</t>
  </si>
  <si>
    <t>2.3</t>
  </si>
  <si>
    <t>2.4</t>
  </si>
  <si>
    <t>2.5</t>
  </si>
  <si>
    <t>3. MOVIMENTO DE TERRA</t>
  </si>
  <si>
    <t>2. CANTEIRO DE OBRA</t>
  </si>
  <si>
    <t>1. SERVIÇOS DE ESCRITÓRIO, LABORATÓRIO E CAMPO</t>
  </si>
  <si>
    <t>3.1</t>
  </si>
  <si>
    <t>3.2</t>
  </si>
  <si>
    <t>3.3</t>
  </si>
  <si>
    <t>3.4</t>
  </si>
  <si>
    <t>3.5</t>
  </si>
  <si>
    <t>3.6</t>
  </si>
  <si>
    <t>4. TRANSPORTES</t>
  </si>
  <si>
    <t>4.1</t>
  </si>
  <si>
    <t>4.2</t>
  </si>
  <si>
    <t>4.3</t>
  </si>
  <si>
    <t>4.4</t>
  </si>
  <si>
    <t>5. SERVIÇOS COMPLEMENTARES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</si>
  <si>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</si>
  <si>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</si>
  <si>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</si>
  <si>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</si>
  <si>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</si>
  <si>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</si>
  <si>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</si>
  <si>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</si>
  <si>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</si>
  <si>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</si>
  <si>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</si>
  <si>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</si>
  <si>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</si>
  <si>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</si>
  <si>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</si>
  <si>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</si>
  <si>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</si>
  <si>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</si>
  <si>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</si>
  <si>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</si>
  <si>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</si>
  <si>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</si>
  <si>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</si>
  <si>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</si>
  <si>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</si>
  <si>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</si>
  <si>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21. ILUMINAÇÃO PÚBLICA</t>
  </si>
  <si>
    <t>21.1</t>
  </si>
  <si>
    <t>21.2</t>
  </si>
  <si>
    <t>21.3</t>
  </si>
  <si>
    <t>21.4</t>
  </si>
  <si>
    <t>21.5</t>
  </si>
  <si>
    <t>21.6</t>
  </si>
  <si>
    <t>21.7</t>
  </si>
  <si>
    <t>21.8</t>
  </si>
  <si>
    <t>21.9</t>
  </si>
  <si>
    <t>21.10</t>
  </si>
  <si>
    <t>21.11</t>
  </si>
  <si>
    <t>21.12</t>
  </si>
  <si>
    <t>21.13</t>
  </si>
  <si>
    <t>21.14</t>
  </si>
  <si>
    <t>21.15</t>
  </si>
  <si>
    <t>21.16</t>
  </si>
  <si>
    <t>IP 49.05.0550</t>
  </si>
  <si>
    <t>LUMINARIA A LED, LEDRJ-04, CORPO EM ALUMINIO INJETADO/EXTRUDADO, PARA INSTALACAO EM PONTA DE BRACO/NUCLEO, POTENCIA MAXIMA DE 125 W, FLUXO MINIMO 8000 LM, TEMPERATURA DE COR 4000/5500 K, IP 66, IK 08, RESISTENTE A UV, TENSAO DE 100/240 V, EFICIENCIA MINIMA 90,6 LM/W, IRC MAIOR OU IGUAL A 70, TEMPERATURA DE OPERACAO DE -20/75O C. ESPECIFICACAO: EM-RIOLUZ-094. FORNECIMENTO. (DESONERADO)</t>
  </si>
  <si>
    <t xml:space="preserve">UN </t>
  </si>
  <si>
    <t>20. CUSTOS RODOVIÁRIOS</t>
  </si>
  <si>
    <t>20.1</t>
  </si>
  <si>
    <t>20.2</t>
  </si>
  <si>
    <t>20.3</t>
  </si>
  <si>
    <t>19. ALUGUEL DE EQUIPAMENTOS</t>
  </si>
  <si>
    <t>EMOP</t>
  </si>
  <si>
    <t>SCO-RJ</t>
  </si>
  <si>
    <t>19.1</t>
  </si>
  <si>
    <t>19.2</t>
  </si>
  <si>
    <t>19.3</t>
  </si>
  <si>
    <t>19.4</t>
  </si>
  <si>
    <t>18. APARELHOS HIDRÁULICOS, SANITÁRIOS, ELÉTRICOS, MECÂNICOS E ESPORTIVOS</t>
  </si>
  <si>
    <t>18.1</t>
  </si>
  <si>
    <t>18.2</t>
  </si>
  <si>
    <t>18.3</t>
  </si>
  <si>
    <t>18.4</t>
  </si>
  <si>
    <t>18.5</t>
  </si>
  <si>
    <t>18.6</t>
  </si>
  <si>
    <t>18.7</t>
  </si>
  <si>
    <t>18.8</t>
  </si>
  <si>
    <t>18.9</t>
  </si>
  <si>
    <t>18.10</t>
  </si>
  <si>
    <t>18.11</t>
  </si>
  <si>
    <t>18.12</t>
  </si>
  <si>
    <t>18.13</t>
  </si>
  <si>
    <t>18.14</t>
  </si>
  <si>
    <t>18.15</t>
  </si>
  <si>
    <t>18.16</t>
  </si>
  <si>
    <t>17. PINTURAS</t>
  </si>
  <si>
    <t>17.1</t>
  </si>
  <si>
    <t>17.2</t>
  </si>
  <si>
    <t>17.3</t>
  </si>
  <si>
    <t>17.4</t>
  </si>
  <si>
    <t>17.5</t>
  </si>
  <si>
    <t>17.6</t>
  </si>
  <si>
    <t>17.7</t>
  </si>
  <si>
    <t>17.8</t>
  </si>
  <si>
    <t>17.9</t>
  </si>
  <si>
    <t>16. COBERTURAS, ISOLAMENTOS E IMPERMEABILIZAÇÕES</t>
  </si>
  <si>
    <t>16.1</t>
  </si>
  <si>
    <t>16.2</t>
  </si>
  <si>
    <t>16.3</t>
  </si>
  <si>
    <t>16.4</t>
  </si>
  <si>
    <t>16.5</t>
  </si>
  <si>
    <t>16.6</t>
  </si>
  <si>
    <t>15. INSTALAÇÕES ELÉTRICAS, HIDRÁULICAS, SANITÁRIAS E MECÂNICAS</t>
  </si>
  <si>
    <t>1.4</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</si>
  <si>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</si>
  <si>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</si>
  <si>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</si>
  <si>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</si>
  <si>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</si>
  <si>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</si>
  <si>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</si>
  <si>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</si>
  <si>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</si>
  <si>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</si>
  <si>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</si>
  <si>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</si>
  <si>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</si>
  <si>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</si>
  <si>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</si>
  <si>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</si>
  <si>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</si>
  <si>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</si>
  <si>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</si>
  <si>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</si>
  <si>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</si>
  <si>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</si>
  <si>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</si>
  <si>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</si>
  <si>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</si>
  <si>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</si>
  <si>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</si>
  <si>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</si>
  <si>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</si>
  <si>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</si>
  <si>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</si>
  <si>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</si>
  <si>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</si>
  <si>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</si>
  <si>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</si>
  <si>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</si>
  <si>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</si>
  <si>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</si>
  <si>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</si>
  <si>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</si>
  <si>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</si>
  <si>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</si>
  <si>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</si>
  <si>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</si>
  <si>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</si>
  <si>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</si>
  <si>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</si>
  <si>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</si>
  <si>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</si>
  <si>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</si>
  <si>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</si>
  <si>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</si>
  <si>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</si>
  <si>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</si>
  <si>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</si>
  <si>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14. ESQUADRIAS DE PVC, FERRO, ALUMÍNIO OU MADEIRA, VIDRAÇAS E FERRAGENS</t>
  </si>
  <si>
    <t>14.1</t>
  </si>
  <si>
    <t>14.2</t>
  </si>
  <si>
    <t>14.3</t>
  </si>
  <si>
    <t>14.4</t>
  </si>
  <si>
    <t>14.5</t>
  </si>
  <si>
    <t>14.6</t>
  </si>
  <si>
    <t>14.7</t>
  </si>
  <si>
    <t>14.8</t>
  </si>
  <si>
    <t>14.9</t>
  </si>
  <si>
    <t>14.10</t>
  </si>
  <si>
    <t>14.11</t>
  </si>
  <si>
    <t>14.12</t>
  </si>
  <si>
    <t>14.13</t>
  </si>
  <si>
    <t>14.14</t>
  </si>
  <si>
    <t>14.15</t>
  </si>
  <si>
    <t>14.16</t>
  </si>
  <si>
    <t>14.17</t>
  </si>
  <si>
    <t>13. REVESTIMENTO DE PAREDES, TETOS E PISOS</t>
  </si>
  <si>
    <t>SECRETARIA MUNICIPAL DE OBRAS E PROJETOS</t>
  </si>
  <si>
    <t>13.1</t>
  </si>
  <si>
    <t>13.2</t>
  </si>
  <si>
    <t>13.3</t>
  </si>
  <si>
    <t>13.4</t>
  </si>
  <si>
    <t>13.5</t>
  </si>
  <si>
    <t>13.6</t>
  </si>
  <si>
    <t>13.7</t>
  </si>
  <si>
    <t>13.8</t>
  </si>
  <si>
    <t>13.9</t>
  </si>
  <si>
    <t>13.10</t>
  </si>
  <si>
    <t>13.11</t>
  </si>
  <si>
    <t>13.12</t>
  </si>
  <si>
    <t>13.14</t>
  </si>
  <si>
    <t>13.15</t>
  </si>
  <si>
    <t>13.16</t>
  </si>
  <si>
    <t>13.17</t>
  </si>
  <si>
    <t>13.18</t>
  </si>
  <si>
    <t>13.19</t>
  </si>
  <si>
    <t>13.13</t>
  </si>
  <si>
    <t>12. ALVENARIAS E DIVISÓRIAS</t>
  </si>
  <si>
    <t>12.1</t>
  </si>
  <si>
    <t>12.2</t>
  </si>
  <si>
    <t>12.3</t>
  </si>
  <si>
    <t>12.4</t>
  </si>
  <si>
    <t>11. ESTRUTURAS</t>
  </si>
  <si>
    <t>11.1</t>
  </si>
  <si>
    <t>11.2</t>
  </si>
  <si>
    <t>11.3</t>
  </si>
  <si>
    <t>11.4</t>
  </si>
  <si>
    <t>11.5</t>
  </si>
  <si>
    <t>9. SERVIÇOS DE PARQUES E JARDINS</t>
  </si>
  <si>
    <t>9.1</t>
  </si>
  <si>
    <t>9.2</t>
  </si>
  <si>
    <t>9.3</t>
  </si>
  <si>
    <t>9.4</t>
  </si>
  <si>
    <t>9.5</t>
  </si>
  <si>
    <t>9.6</t>
  </si>
  <si>
    <t>9.7</t>
  </si>
  <si>
    <t>9.8</t>
  </si>
  <si>
    <t>9.9</t>
  </si>
  <si>
    <t>9.10</t>
  </si>
  <si>
    <t>9.11</t>
  </si>
  <si>
    <t>9.12</t>
  </si>
  <si>
    <t>9.13</t>
  </si>
  <si>
    <t>9.14</t>
  </si>
  <si>
    <t>9.15</t>
  </si>
  <si>
    <t>8. BASES E PAVIMENTOS</t>
  </si>
  <si>
    <t>8.1</t>
  </si>
  <si>
    <t>8.2</t>
  </si>
  <si>
    <t>8.3</t>
  </si>
  <si>
    <t>8.4</t>
  </si>
  <si>
    <t>8.5</t>
  </si>
  <si>
    <t>8.6</t>
  </si>
  <si>
    <t>8.7</t>
  </si>
  <si>
    <t>8.8</t>
  </si>
  <si>
    <t>6. GALERIAS, DRENOS E CONEXÕES</t>
  </si>
  <si>
    <t>6.1</t>
  </si>
  <si>
    <t>6.2</t>
  </si>
  <si>
    <t>6.3</t>
  </si>
  <si>
    <t>6.4</t>
  </si>
  <si>
    <t>6.5</t>
  </si>
  <si>
    <t>6.6</t>
  </si>
  <si>
    <t>19.5</t>
  </si>
  <si>
    <t>1.5</t>
  </si>
  <si>
    <t>1.6</t>
  </si>
  <si>
    <t>22. ADMINISTRAÇÃO LOCAL</t>
  </si>
  <si>
    <t>22.1</t>
  </si>
  <si>
    <t>ADMINISTRAÇÃO LOCAL</t>
  </si>
  <si>
    <t>PMAB 01</t>
  </si>
  <si>
    <t>PMAB 03</t>
  </si>
  <si>
    <t>BALANÇO DUPLO ADAPTADO PARA CADEIRANTE. FORNECIMENTO E COLOCACAO</t>
  </si>
  <si>
    <t>PMAB 02</t>
  </si>
  <si>
    <t>CARROSEL ADAPTADO GIRA-GIRA. FORNECIMENTO E INSTALAÇÃO</t>
  </si>
  <si>
    <t>FONTE</t>
  </si>
  <si>
    <t>CÓDIGO</t>
  </si>
  <si>
    <t>ITEM</t>
  </si>
  <si>
    <t>6° MÊS</t>
  </si>
  <si>
    <t>7° MÊS</t>
  </si>
  <si>
    <t>8° MÊS</t>
  </si>
  <si>
    <t>SECRETARIA MUNICIPAL DE OBRAS E SANEAMENTO</t>
  </si>
  <si>
    <t>ANEXO II.I - PLANILHA ORÇAMENTARIA</t>
  </si>
  <si>
    <t>ANEXO II.II - COMPOSIÇÃO   DO   B.D.I  -  COM Desoneração - Lei 12.844/13</t>
  </si>
  <si>
    <t>ANEXO II.III - CRONOGRAMA FÍSICO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</si>
</sst>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 #,##0.00_);_([$€]* \(#,##0.00\);_([$€]* &quot;-&quot;??_);_(@_)"/>
    <numFmt numFmtId="167" formatCode="#,##0.00&quot; M &quot;"/>
    <numFmt numFmtId="168" formatCode="#,##0.00&quot;m&quot;"/>
    <numFmt numFmtId="170" formatCode="00"/>
    <numFmt numFmtId="173" formatCode="#,##0.00&quot; m &quot;"/>
    <numFmt numFmtId="188" formatCode="[$-409]h:mm\ AM/PM;@"/>
    <numFmt numFmtId="189" formatCode="_(&quot;R$&quot;* #,##0.00_);_(&quot;R$&quot;* \(#,##0.00\);_(&quot;R$&quot;* &quot;-&quot;??_);_(@_)"/>
    <numFmt numFmtId="190" formatCode="_(* #,##0_);_(* \(#,##0\);_(* &quot;-&quot;??_);_(@_)"/>
    <numFmt numFmtId="191" formatCode="_(* #,##0.00_);_(* \(#,##0.00\);_(* \-??_);_(@_)"/>
    <numFmt numFmtId="192" formatCode="0.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sz val="10"/>
      <name val="Arial"/>
      <family val="2"/>
    </font>
    <font>
      <sz val="9"/>
      <name val="Arial"/>
      <family val="2"/>
    </font>
    <font>
      <b/>
      <sz val="9"/>
      <name val="Arial"/>
      <family val="2"/>
    </font>
    <font>
      <i/>
      <sz val="10"/>
      <name val="Arial"/>
      <family val="2"/>
    </font>
    <font>
      <b/>
      <sz val="12"/>
      <name val="Arial"/>
      <family val="2"/>
    </font>
    <font>
      <b/>
      <sz val="10"/>
      <name val="Arial"/>
      <family val="2"/>
    </font>
    <font>
      <sz val="8"/>
      <name val="Century Gothic"/>
      <family val="2"/>
    </font>
    <font>
      <u/>
      <sz val="10"/>
      <color indexed="12"/>
      <name val="Arial"/>
      <family val="2"/>
    </font>
    <font>
      <sz val="11"/>
      <color indexed="8"/>
      <name val="Calibri"/>
      <family val="2"/>
    </font>
    <font>
      <b/>
      <u/>
      <sz val="10"/>
      <name val="Arial"/>
      <family val="2"/>
    </font>
    <font>
      <b/>
      <sz val="8"/>
      <name val="Arial"/>
      <family val="2"/>
    </font>
    <font>
      <sz val="8"/>
      <name val="Arial"/>
      <family val="2"/>
    </font>
    <font>
      <sz val="11"/>
      <color theme="1"/>
      <name val="Calibri"/>
      <family val="2"/>
      <scheme val="minor"/>
    </font>
    <font>
      <sz val="10"/>
      <color theme="1"/>
      <name val="Arial"/>
      <family val="2"/>
    </font>
    <font>
      <sz val="10"/>
      <name val="Wingdings"/>
      <charset val="2"/>
    </font>
    <font>
      <b/>
      <sz val="7"/>
      <name val="Arial"/>
      <family val="2"/>
    </font>
    <font>
      <b/>
      <sz val="8"/>
      <name val="Wingdings"/>
      <charset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5"/>
      <color indexed="12"/>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b/>
      <sz val="8"/>
      <color indexed="81"/>
      <name val="Tahoma"/>
      <family val="2"/>
    </font>
    <font>
      <sz val="8"/>
      <color indexed="81"/>
      <name val="Tahoma"/>
      <family val="2"/>
    </font>
    <font>
      <u/>
      <sz val="8"/>
      <color indexed="81"/>
      <name val="Tahoma"/>
      <family val="2"/>
    </font>
    <font>
      <b/>
      <sz val="8"/>
      <color indexed="12"/>
      <name val="Tahoma"/>
      <family val="2"/>
    </font>
    <font>
      <sz val="14"/>
      <name val="Verdana"/>
      <family val="2"/>
    </font>
    <font>
      <sz val="10"/>
      <color indexed="8"/>
      <name val="MS Sans Serif"/>
      <family val="2"/>
    </font>
    <font>
      <b/>
      <sz val="18"/>
      <color theme="3"/>
      <name val="Cambria"/>
      <family val="2"/>
    </font>
    <font>
      <b/>
      <u/>
      <sz val="12"/>
      <name val="Arial"/>
      <family val="2"/>
    </font>
    <font>
      <sz val="10"/>
      <name val="Arial"/>
      <family val="2"/>
    </font>
  </fonts>
  <fills count="41">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13"/>
        <bgColor indexed="64"/>
      </patternFill>
    </fill>
    <fill>
      <patternFill patternType="solid">
        <fgColor indexed="11"/>
      </patternFill>
    </fill>
    <fill>
      <patternFill patternType="solid">
        <fgColor indexed="36"/>
      </patternFill>
    </fill>
    <fill>
      <patternFill patternType="solid">
        <fgColor indexed="52"/>
      </patternFill>
    </fill>
  </fills>
  <borders count="60">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19">
    <xf numFmtId="0" fontId="0" fillId="0" borderId="0"/>
    <xf numFmtId="166" fontId="16" fillId="0" borderId="0" applyFont="0" applyFill="0" applyBorder="0" applyAlignment="0" applyProtection="0"/>
    <xf numFmtId="0" fontId="23" fillId="0" borderId="0" applyNumberFormat="0" applyFill="0" applyBorder="0" applyAlignment="0" applyProtection="0">
      <alignment vertical="top"/>
      <protection locked="0"/>
    </xf>
    <xf numFmtId="0" fontId="16" fillId="0" borderId="0"/>
    <xf numFmtId="0" fontId="29" fillId="0" borderId="0"/>
    <xf numFmtId="0" fontId="28" fillId="0" borderId="0"/>
    <xf numFmtId="0" fontId="28" fillId="0" borderId="0"/>
    <xf numFmtId="0" fontId="28" fillId="0" borderId="0"/>
    <xf numFmtId="0" fontId="28" fillId="0" borderId="0"/>
    <xf numFmtId="0" fontId="24" fillId="2" borderId="1" applyNumberFormat="0" applyFont="0" applyAlignment="0" applyProtection="0"/>
    <xf numFmtId="9" fontId="16" fillId="0" borderId="0" applyFont="0" applyFill="0" applyBorder="0" applyAlignment="0" applyProtection="0"/>
    <xf numFmtId="165" fontId="16" fillId="0" borderId="0" applyFont="0" applyFill="0" applyBorder="0" applyAlignment="0" applyProtection="0"/>
    <xf numFmtId="165" fontId="13" fillId="0" borderId="0" applyFont="0" applyFill="0" applyBorder="0" applyAlignment="0" applyProtection="0"/>
    <xf numFmtId="165" fontId="16" fillId="0" borderId="0" applyFont="0" applyFill="0" applyBorder="0" applyAlignment="0" applyProtection="0"/>
    <xf numFmtId="165" fontId="13" fillId="0" borderId="0" applyFont="0" applyFill="0" applyBorder="0" applyAlignment="0" applyProtection="0"/>
    <xf numFmtId="0" fontId="24" fillId="0" borderId="0"/>
    <xf numFmtId="0" fontId="12" fillId="0" borderId="0"/>
    <xf numFmtId="0" fontId="13" fillId="0" borderId="0"/>
    <xf numFmtId="9" fontId="13" fillId="0" borderId="0" applyFont="0" applyFill="0" applyBorder="0" applyAlignment="0" applyProtection="0"/>
    <xf numFmtId="0" fontId="11" fillId="0" borderId="0"/>
    <xf numFmtId="0" fontId="34" fillId="0" borderId="0" applyNumberFormat="0" applyFill="0" applyBorder="0" applyAlignment="0" applyProtection="0"/>
    <xf numFmtId="0" fontId="35" fillId="0" borderId="43" applyNumberFormat="0" applyFill="0" applyAlignment="0" applyProtection="0"/>
    <xf numFmtId="0" fontId="36" fillId="0" borderId="44" applyNumberFormat="0" applyFill="0" applyAlignment="0" applyProtection="0"/>
    <xf numFmtId="0" fontId="37" fillId="0" borderId="45"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6" applyNumberFormat="0" applyAlignment="0" applyProtection="0"/>
    <xf numFmtId="0" fontId="42" fillId="9" borderId="47" applyNumberFormat="0" applyAlignment="0" applyProtection="0"/>
    <xf numFmtId="0" fontId="43" fillId="9" borderId="46" applyNumberFormat="0" applyAlignment="0" applyProtection="0"/>
    <xf numFmtId="0" fontId="44" fillId="0" borderId="48" applyNumberFormat="0" applyFill="0" applyAlignment="0" applyProtection="0"/>
    <xf numFmtId="0" fontId="45" fillId="10" borderId="4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51" applyNumberFormat="0" applyFill="0" applyAlignment="0" applyProtection="0"/>
    <xf numFmtId="0" fontId="49"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9" fillId="35" borderId="0" applyNumberFormat="0" applyBorder="0" applyAlignment="0" applyProtection="0"/>
    <xf numFmtId="0" fontId="10" fillId="0" borderId="0"/>
    <xf numFmtId="0" fontId="10" fillId="11" borderId="50" applyNumberFormat="0" applyFont="0" applyAlignment="0" applyProtection="0"/>
    <xf numFmtId="0" fontId="9" fillId="0" borderId="0"/>
    <xf numFmtId="0" fontId="8" fillId="0" borderId="0"/>
    <xf numFmtId="0" fontId="8" fillId="11" borderId="50"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 fillId="0" borderId="0"/>
    <xf numFmtId="0" fontId="6" fillId="0" borderId="0"/>
    <xf numFmtId="9" fontId="50" fillId="0" borderId="0" applyFont="0" applyFill="0" applyBorder="0" applyAlignment="0" applyProtection="0"/>
    <xf numFmtId="0" fontId="13" fillId="0" borderId="0"/>
    <xf numFmtId="173" fontId="13" fillId="0" borderId="0" applyFont="0" applyFill="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188" fontId="62" fillId="0" borderId="5">
      <alignment horizontal="center" vertical="center"/>
    </xf>
    <xf numFmtId="44" fontId="24" fillId="0" borderId="0" applyFont="0" applyFill="0" applyBorder="0" applyAlignment="0" applyProtection="0"/>
    <xf numFmtId="164"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5" fillId="0" borderId="0"/>
    <xf numFmtId="0" fontId="5" fillId="0" borderId="0"/>
    <xf numFmtId="0" fontId="24" fillId="0" borderId="0"/>
    <xf numFmtId="0" fontId="63" fillId="0" borderId="0"/>
    <xf numFmtId="0" fontId="13" fillId="0" borderId="0"/>
    <xf numFmtId="0" fontId="5" fillId="0" borderId="0"/>
    <xf numFmtId="0" fontId="24" fillId="11" borderId="50" applyNumberFormat="0" applyFont="0" applyAlignment="0" applyProtection="0"/>
    <xf numFmtId="9" fontId="2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24"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0" fontId="13" fillId="0" borderId="0" applyFont="0" applyFill="0" applyBorder="0" applyAlignment="0" applyProtection="0"/>
    <xf numFmtId="0" fontId="64"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91" fontId="13" fillId="0" borderId="0" applyFill="0" applyBorder="0" applyAlignment="0" applyProtection="0"/>
    <xf numFmtId="0" fontId="5" fillId="0" borderId="0"/>
    <xf numFmtId="44" fontId="66" fillId="0" borderId="0" applyFont="0" applyFill="0" applyBorder="0" applyAlignment="0" applyProtection="0"/>
    <xf numFmtId="0" fontId="4" fillId="0" borderId="0"/>
    <xf numFmtId="0" fontId="3" fillId="0" borderId="0"/>
    <xf numFmtId="0" fontId="2" fillId="0" borderId="0"/>
    <xf numFmtId="0" fontId="1" fillId="0" borderId="0"/>
  </cellStyleXfs>
  <cellXfs count="201">
    <xf numFmtId="0" fontId="0" fillId="0" borderId="0" xfId="0"/>
    <xf numFmtId="0" fontId="14"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165" fontId="16" fillId="0" borderId="0" xfId="13" applyFont="1" applyFill="1" applyBorder="1" applyAlignment="1">
      <alignment vertical="center"/>
    </xf>
    <xf numFmtId="0" fontId="20" fillId="0" borderId="0" xfId="0" applyFont="1" applyAlignment="1">
      <alignment horizontal="left" vertical="center"/>
    </xf>
    <xf numFmtId="0" fontId="16" fillId="0" borderId="0" xfId="0" applyFont="1" applyAlignment="1" applyProtection="1">
      <alignment vertical="center" wrapText="1"/>
      <protection locked="0"/>
    </xf>
    <xf numFmtId="0" fontId="21" fillId="0" borderId="0" xfId="0" applyFont="1" applyAlignment="1">
      <alignment vertical="center"/>
    </xf>
    <xf numFmtId="0" fontId="21" fillId="0" borderId="2" xfId="0" applyFont="1" applyBorder="1" applyAlignment="1">
      <alignment horizontal="center" vertical="center"/>
    </xf>
    <xf numFmtId="0" fontId="2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165" fontId="18" fillId="0" borderId="0" xfId="13" applyFont="1" applyFill="1" applyBorder="1" applyAlignment="1" applyProtection="1">
      <alignment horizontal="center" vertical="center"/>
    </xf>
    <xf numFmtId="0" fontId="18" fillId="0" borderId="3" xfId="0" applyFont="1" applyBorder="1" applyAlignment="1">
      <alignment horizontal="center" vertical="center"/>
    </xf>
    <xf numFmtId="0" fontId="16" fillId="0" borderId="5" xfId="0" applyFont="1" applyBorder="1" applyAlignment="1">
      <alignment horizontal="center" vertical="center"/>
    </xf>
    <xf numFmtId="165" fontId="16" fillId="0" borderId="5" xfId="13" applyFont="1" applyFill="1" applyBorder="1" applyAlignment="1">
      <alignment horizontal="center" vertical="center"/>
    </xf>
    <xf numFmtId="0" fontId="16" fillId="0" borderId="0" xfId="0" applyFont="1" applyAlignment="1">
      <alignment vertical="center" wrapText="1"/>
    </xf>
    <xf numFmtId="4" fontId="22" fillId="0" borderId="0" xfId="0" applyNumberFormat="1" applyFont="1" applyAlignment="1">
      <alignment horizontal="right" vertical="center"/>
    </xf>
    <xf numFmtId="168" fontId="22" fillId="0" borderId="0" xfId="0" applyNumberFormat="1" applyFont="1" applyAlignment="1">
      <alignment horizontal="left" vertical="center"/>
    </xf>
    <xf numFmtId="1" fontId="17" fillId="0" borderId="0" xfId="0" applyNumberFormat="1" applyFont="1" applyAlignment="1">
      <alignment vertical="center"/>
    </xf>
    <xf numFmtId="165" fontId="19" fillId="0" borderId="0" xfId="13" applyFont="1" applyFill="1" applyBorder="1" applyAlignment="1">
      <alignment horizontal="right" vertical="center"/>
    </xf>
    <xf numFmtId="9" fontId="19" fillId="0" borderId="0" xfId="0" applyNumberFormat="1" applyFont="1" applyAlignment="1">
      <alignment horizontal="left" vertical="center"/>
    </xf>
    <xf numFmtId="0" fontId="13" fillId="0" borderId="0" xfId="0" applyFont="1" applyAlignment="1">
      <alignment vertical="center"/>
    </xf>
    <xf numFmtId="165" fontId="16" fillId="0" borderId="0" xfId="0" applyNumberFormat="1" applyFont="1" applyAlignment="1">
      <alignment vertical="center"/>
    </xf>
    <xf numFmtId="49" fontId="15" fillId="0" borderId="0" xfId="0" applyNumberFormat="1" applyFont="1" applyAlignment="1">
      <alignment vertical="center"/>
    </xf>
    <xf numFmtId="0" fontId="13" fillId="0" borderId="0" xfId="0" applyFont="1" applyAlignment="1" applyProtection="1">
      <alignment vertical="center" wrapText="1"/>
      <protection locked="0"/>
    </xf>
    <xf numFmtId="0" fontId="26" fillId="0" borderId="0" xfId="0" applyFont="1" applyAlignment="1">
      <alignment horizontal="right" vertical="center"/>
    </xf>
    <xf numFmtId="0" fontId="13" fillId="0" borderId="5" xfId="0" applyFont="1" applyBorder="1" applyAlignment="1">
      <alignment horizontal="left" vertical="center" wrapText="1"/>
    </xf>
    <xf numFmtId="167" fontId="13" fillId="0" borderId="0" xfId="14" applyNumberFormat="1" applyFont="1" applyFill="1" applyBorder="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8" fillId="4" borderId="11" xfId="0" applyFont="1" applyFill="1" applyBorder="1" applyAlignment="1">
      <alignment horizontal="center" vertical="center" wrapText="1"/>
    </xf>
    <xf numFmtId="0" fontId="21" fillId="4" borderId="11" xfId="0" applyFont="1" applyFill="1" applyBorder="1" applyAlignment="1">
      <alignment horizontal="center" vertical="center"/>
    </xf>
    <xf numFmtId="164" fontId="21" fillId="0" borderId="23" xfId="0" applyNumberFormat="1" applyFont="1" applyBorder="1" applyAlignment="1" applyProtection="1">
      <alignment horizontal="center" vertical="center"/>
      <protection locked="0"/>
    </xf>
    <xf numFmtId="10" fontId="13" fillId="4" borderId="10" xfId="0" applyNumberFormat="1" applyFont="1" applyFill="1" applyBorder="1" applyAlignment="1" applyProtection="1">
      <alignment horizontal="center" vertical="center"/>
      <protection locked="0"/>
    </xf>
    <xf numFmtId="170" fontId="21" fillId="0" borderId="16" xfId="0" applyNumberFormat="1" applyFont="1" applyBorder="1" applyAlignment="1">
      <alignment vertical="center"/>
    </xf>
    <xf numFmtId="170" fontId="21" fillId="0" borderId="17" xfId="0" applyNumberFormat="1" applyFont="1" applyBorder="1" applyAlignment="1">
      <alignment vertical="center"/>
    </xf>
    <xf numFmtId="170" fontId="21" fillId="0" borderId="18" xfId="0" applyNumberFormat="1" applyFont="1" applyBorder="1" applyAlignment="1">
      <alignment vertical="center"/>
    </xf>
    <xf numFmtId="170" fontId="21" fillId="0" borderId="18" xfId="0" applyNumberFormat="1" applyFont="1" applyBorder="1" applyAlignment="1">
      <alignment horizontal="center" vertical="center"/>
    </xf>
    <xf numFmtId="164" fontId="21" fillId="0" borderId="28" xfId="0" applyNumberFormat="1" applyFont="1" applyBorder="1" applyAlignment="1" applyProtection="1">
      <alignment horizontal="center" vertical="center"/>
      <protection locked="0"/>
    </xf>
    <xf numFmtId="10" fontId="13" fillId="4" borderId="29" xfId="0" applyNumberFormat="1" applyFont="1" applyFill="1" applyBorder="1" applyAlignment="1" applyProtection="1">
      <alignment horizontal="center" vertical="center"/>
      <protection locked="0"/>
    </xf>
    <xf numFmtId="4" fontId="13" fillId="0" borderId="0" xfId="0" applyNumberFormat="1" applyFont="1" applyAlignment="1">
      <alignment horizontal="right" vertical="center"/>
    </xf>
    <xf numFmtId="173" fontId="16" fillId="0" borderId="0" xfId="13" applyNumberFormat="1" applyFont="1" applyFill="1" applyBorder="1" applyAlignment="1">
      <alignment vertical="center"/>
    </xf>
    <xf numFmtId="10" fontId="13" fillId="0" borderId="12" xfId="18" applyNumberFormat="1" applyFont="1" applyFill="1" applyBorder="1" applyAlignment="1">
      <alignment horizontal="center" vertical="center"/>
    </xf>
    <xf numFmtId="10" fontId="13" fillId="0" borderId="31" xfId="18" applyNumberFormat="1" applyFont="1" applyFill="1" applyBorder="1" applyAlignment="1">
      <alignment horizontal="center" vertical="center"/>
    </xf>
    <xf numFmtId="165" fontId="21" fillId="4" borderId="42" xfId="12" applyFont="1" applyFill="1" applyBorder="1" applyAlignment="1">
      <alignment horizontal="center" vertical="center"/>
    </xf>
    <xf numFmtId="0" fontId="16" fillId="0" borderId="0" xfId="0" applyFont="1" applyAlignment="1">
      <alignment horizontal="left" vertical="center"/>
    </xf>
    <xf numFmtId="4" fontId="16" fillId="0" borderId="6" xfId="0" applyNumberFormat="1" applyFont="1" applyBorder="1" applyAlignment="1" applyProtection="1">
      <alignment horizontal="right" vertical="center"/>
      <protection locked="0"/>
    </xf>
    <xf numFmtId="165" fontId="21" fillId="4" borderId="18" xfId="12" applyFont="1" applyFill="1" applyBorder="1" applyAlignment="1">
      <alignment horizontal="center" vertical="center"/>
    </xf>
    <xf numFmtId="0" fontId="21" fillId="4" borderId="11" xfId="0" applyFont="1" applyFill="1" applyBorder="1" applyAlignment="1">
      <alignment horizontal="center" vertical="center" wrapText="1"/>
    </xf>
    <xf numFmtId="43" fontId="16" fillId="0" borderId="0" xfId="0" applyNumberFormat="1" applyFont="1" applyAlignment="1">
      <alignment vertical="center"/>
    </xf>
    <xf numFmtId="165" fontId="16" fillId="0" borderId="52" xfId="13" applyFont="1" applyFill="1" applyBorder="1" applyAlignment="1">
      <alignment horizontal="center" vertical="center"/>
    </xf>
    <xf numFmtId="43" fontId="21" fillId="0" borderId="0" xfId="0" applyNumberFormat="1" applyFont="1" applyAlignment="1">
      <alignment vertical="center"/>
    </xf>
    <xf numFmtId="10" fontId="13" fillId="0" borderId="0" xfId="0" applyNumberFormat="1" applyFont="1" applyAlignment="1">
      <alignment vertical="center"/>
    </xf>
    <xf numFmtId="43" fontId="13" fillId="0" borderId="0" xfId="0" applyNumberFormat="1" applyFont="1" applyAlignment="1">
      <alignment vertical="center"/>
    </xf>
    <xf numFmtId="165" fontId="13" fillId="0" borderId="0" xfId="0" applyNumberFormat="1" applyFont="1" applyAlignment="1">
      <alignment vertical="center"/>
    </xf>
    <xf numFmtId="0" fontId="21" fillId="4" borderId="17" xfId="0" applyFont="1" applyFill="1" applyBorder="1" applyAlignment="1">
      <alignment horizontal="left" vertical="center"/>
    </xf>
    <xf numFmtId="0" fontId="13" fillId="0" borderId="0" xfId="80"/>
    <xf numFmtId="0" fontId="51" fillId="0" borderId="0" xfId="80" applyFont="1" applyAlignment="1">
      <alignment horizontal="left" vertical="top"/>
    </xf>
    <xf numFmtId="0" fontId="14" fillId="0" borderId="0" xfId="80" applyFont="1" applyAlignment="1">
      <alignment vertical="center"/>
    </xf>
    <xf numFmtId="49" fontId="15" fillId="0" borderId="0" xfId="80" applyNumberFormat="1" applyFont="1" applyAlignment="1">
      <alignment vertical="center"/>
    </xf>
    <xf numFmtId="1" fontId="17" fillId="0" borderId="0" xfId="80" applyNumberFormat="1" applyFont="1" applyAlignment="1">
      <alignment vertical="center"/>
    </xf>
    <xf numFmtId="0" fontId="26" fillId="0" borderId="0" xfId="80" applyFont="1" applyAlignment="1">
      <alignment horizontal="right" vertical="center"/>
    </xf>
    <xf numFmtId="0" fontId="13" fillId="0" borderId="0" xfId="80" applyAlignment="1">
      <alignment vertical="center"/>
    </xf>
    <xf numFmtId="0" fontId="20" fillId="0" borderId="0" xfId="80" applyFont="1" applyAlignment="1">
      <alignment horizontal="left" vertical="center"/>
    </xf>
    <xf numFmtId="0" fontId="13" fillId="0" borderId="0" xfId="80" applyAlignment="1">
      <alignment horizontal="center" vertical="center"/>
    </xf>
    <xf numFmtId="0" fontId="13" fillId="0" borderId="0" xfId="80" applyAlignment="1" applyProtection="1">
      <alignment vertical="center" wrapText="1"/>
      <protection locked="0"/>
    </xf>
    <xf numFmtId="4" fontId="13" fillId="0" borderId="0" xfId="80" applyNumberFormat="1" applyAlignment="1">
      <alignment horizontal="right" vertical="center"/>
    </xf>
    <xf numFmtId="173" fontId="13" fillId="0" borderId="0" xfId="81" applyFont="1" applyFill="1" applyBorder="1" applyAlignment="1">
      <alignment vertical="center"/>
    </xf>
    <xf numFmtId="0" fontId="53" fillId="0" borderId="0" xfId="80" applyFont="1"/>
    <xf numFmtId="0" fontId="53" fillId="0" borderId="0" xfId="80" applyFont="1" applyAlignment="1">
      <alignment horizontal="centerContinuous"/>
    </xf>
    <xf numFmtId="0" fontId="20" fillId="0" borderId="0" xfId="80" applyFont="1" applyAlignment="1">
      <alignment horizontal="centerContinuous"/>
    </xf>
    <xf numFmtId="0" fontId="13" fillId="0" borderId="0" xfId="80" applyAlignment="1">
      <alignment horizontal="centerContinuous"/>
    </xf>
    <xf numFmtId="0" fontId="55" fillId="0" borderId="0" xfId="80" applyFont="1" applyAlignment="1">
      <alignment vertical="center"/>
    </xf>
    <xf numFmtId="0" fontId="14" fillId="0" borderId="5" xfId="80" applyFont="1" applyBorder="1" applyAlignment="1">
      <alignment horizontal="center" vertical="center" wrapText="1"/>
    </xf>
    <xf numFmtId="0" fontId="13" fillId="0" borderId="53" xfId="80" applyBorder="1" applyAlignment="1">
      <alignment vertical="center"/>
    </xf>
    <xf numFmtId="0" fontId="13" fillId="0" borderId="12" xfId="80" applyBorder="1" applyAlignment="1">
      <alignment vertical="center"/>
    </xf>
    <xf numFmtId="4" fontId="13" fillId="0" borderId="12" xfId="80" applyNumberFormat="1" applyBorder="1" applyAlignment="1">
      <alignment vertical="center"/>
    </xf>
    <xf numFmtId="2" fontId="56" fillId="37" borderId="5" xfId="18" applyNumberFormat="1" applyFont="1" applyFill="1" applyBorder="1" applyAlignment="1">
      <alignment horizontal="center" vertical="center"/>
    </xf>
    <xf numFmtId="2" fontId="13" fillId="37" borderId="5" xfId="18" applyNumberFormat="1" applyFont="1" applyFill="1" applyBorder="1" applyAlignment="1">
      <alignment horizontal="center" vertical="center"/>
    </xf>
    <xf numFmtId="2" fontId="54" fillId="0" borderId="5" xfId="18" applyNumberFormat="1" applyFont="1" applyFill="1" applyBorder="1" applyAlignment="1">
      <alignment horizontal="center" vertical="center"/>
    </xf>
    <xf numFmtId="0" fontId="13" fillId="0" borderId="54" xfId="80" applyBorder="1" applyAlignment="1">
      <alignment vertical="center"/>
    </xf>
    <xf numFmtId="0" fontId="13" fillId="0" borderId="30" xfId="80" applyBorder="1" applyAlignment="1">
      <alignment vertical="center"/>
    </xf>
    <xf numFmtId="0" fontId="13" fillId="0" borderId="31" xfId="80" applyBorder="1" applyAlignment="1">
      <alignment vertical="center"/>
    </xf>
    <xf numFmtId="4" fontId="13" fillId="0" borderId="31" xfId="80" applyNumberFormat="1" applyBorder="1" applyAlignment="1">
      <alignment vertical="center"/>
    </xf>
    <xf numFmtId="4" fontId="13" fillId="0" borderId="13" xfId="80" applyNumberFormat="1" applyBorder="1" applyAlignment="1">
      <alignment vertical="center"/>
    </xf>
    <xf numFmtId="2" fontId="52" fillId="37" borderId="5" xfId="18" applyNumberFormat="1" applyFont="1" applyFill="1" applyBorder="1" applyAlignment="1">
      <alignment horizontal="center" vertical="center"/>
    </xf>
    <xf numFmtId="0" fontId="57" fillId="0" borderId="14" xfId="80" applyFont="1" applyBorder="1"/>
    <xf numFmtId="0" fontId="26" fillId="0" borderId="14" xfId="80" applyFont="1" applyBorder="1"/>
    <xf numFmtId="0" fontId="14" fillId="0" borderId="14" xfId="80" applyFont="1" applyBorder="1"/>
    <xf numFmtId="0" fontId="14" fillId="0" borderId="14" xfId="80" applyFont="1" applyBorder="1" applyAlignment="1">
      <alignment horizontal="center" vertical="center" wrapText="1"/>
    </xf>
    <xf numFmtId="2" fontId="57" fillId="0" borderId="14" xfId="80" applyNumberFormat="1" applyFont="1" applyBorder="1" applyAlignment="1">
      <alignment horizontal="center" vertical="center"/>
    </xf>
    <xf numFmtId="0" fontId="13" fillId="0" borderId="33" xfId="80" applyBorder="1"/>
    <xf numFmtId="0" fontId="21" fillId="0" borderId="0" xfId="80" applyFont="1" applyAlignment="1">
      <alignment horizontal="right" vertical="center"/>
    </xf>
    <xf numFmtId="49" fontId="31" fillId="0" borderId="0" xfId="80" applyNumberFormat="1" applyFont="1" applyAlignment="1">
      <alignment horizontal="center" vertical="center"/>
    </xf>
    <xf numFmtId="49" fontId="21" fillId="0" borderId="0" xfId="80" applyNumberFormat="1" applyFont="1" applyAlignment="1">
      <alignment horizontal="left" vertical="center"/>
    </xf>
    <xf numFmtId="0" fontId="14" fillId="0" borderId="0" xfId="80" applyFont="1"/>
    <xf numFmtId="0" fontId="21" fillId="0" borderId="0" xfId="80" applyFont="1"/>
    <xf numFmtId="1" fontId="33" fillId="0" borderId="0" xfId="0" applyNumberFormat="1" applyFont="1" applyAlignment="1">
      <alignment vertical="center"/>
    </xf>
    <xf numFmtId="1" fontId="13" fillId="0" borderId="0" xfId="80" applyNumberFormat="1"/>
    <xf numFmtId="1" fontId="21" fillId="0" borderId="0" xfId="80" applyNumberFormat="1" applyFont="1" applyAlignment="1">
      <alignment vertical="center"/>
    </xf>
    <xf numFmtId="1" fontId="25" fillId="0" borderId="0" xfId="80" applyNumberFormat="1" applyFont="1" applyAlignment="1">
      <alignment vertical="center"/>
    </xf>
    <xf numFmtId="164" fontId="13" fillId="0" borderId="0" xfId="0" applyNumberFormat="1" applyFont="1" applyAlignment="1">
      <alignment vertical="center"/>
    </xf>
    <xf numFmtId="44" fontId="21" fillId="0" borderId="0" xfId="114" applyFont="1" applyFill="1" applyBorder="1" applyAlignment="1">
      <alignment vertical="center"/>
    </xf>
    <xf numFmtId="192" fontId="16" fillId="0" borderId="0" xfId="79" applyNumberFormat="1" applyFont="1" applyFill="1" applyBorder="1" applyAlignment="1">
      <alignment vertical="center"/>
    </xf>
    <xf numFmtId="0" fontId="13" fillId="0" borderId="4" xfId="0" applyFont="1" applyBorder="1" applyAlignment="1">
      <alignment horizontal="center" vertical="center"/>
    </xf>
    <xf numFmtId="0" fontId="21" fillId="0" borderId="0" xfId="0" applyFont="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57" xfId="0" applyFont="1" applyBorder="1" applyAlignment="1">
      <alignment horizontal="center" vertical="center"/>
    </xf>
    <xf numFmtId="1" fontId="20" fillId="0" borderId="0" xfId="0" applyNumberFormat="1" applyFont="1" applyAlignment="1">
      <alignment vertical="center"/>
    </xf>
    <xf numFmtId="1" fontId="65" fillId="0" borderId="0" xfId="0" applyNumberFormat="1" applyFont="1" applyAlignment="1">
      <alignment vertical="top"/>
    </xf>
    <xf numFmtId="1" fontId="13" fillId="0" borderId="0" xfId="80" applyNumberFormat="1" applyAlignment="1">
      <alignment horizontal="right"/>
    </xf>
    <xf numFmtId="1" fontId="21" fillId="0" borderId="0" xfId="80" applyNumberFormat="1" applyFont="1" applyAlignment="1">
      <alignment horizontal="right" vertical="center"/>
    </xf>
    <xf numFmtId="1" fontId="25" fillId="0" borderId="0" xfId="80" applyNumberFormat="1" applyFont="1" applyAlignment="1">
      <alignment horizontal="right" vertical="center"/>
    </xf>
    <xf numFmtId="165" fontId="13" fillId="0" borderId="0" xfId="81" applyNumberFormat="1" applyFont="1" applyFill="1" applyBorder="1" applyAlignment="1">
      <alignment vertical="center"/>
    </xf>
    <xf numFmtId="0" fontId="21" fillId="4" borderId="16" xfId="0" applyFont="1" applyFill="1" applyBorder="1" applyAlignment="1">
      <alignment horizontal="left" vertical="center"/>
    </xf>
    <xf numFmtId="0" fontId="21" fillId="4" borderId="17" xfId="0" applyFont="1" applyFill="1" applyBorder="1" applyAlignment="1">
      <alignment horizontal="left" vertical="center"/>
    </xf>
    <xf numFmtId="0" fontId="18" fillId="4" borderId="11"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8" fillId="4" borderId="10" xfId="0" applyFont="1" applyFill="1" applyBorder="1" applyAlignment="1">
      <alignment horizontal="center" vertical="center"/>
    </xf>
    <xf numFmtId="165" fontId="18" fillId="4" borderId="11" xfId="13" applyFont="1" applyFill="1" applyBorder="1" applyAlignment="1" applyProtection="1">
      <alignment horizontal="center" vertical="center"/>
    </xf>
    <xf numFmtId="165" fontId="18" fillId="4" borderId="10" xfId="13" applyFont="1" applyFill="1" applyBorder="1" applyAlignment="1" applyProtection="1">
      <alignment horizontal="center" vertical="center"/>
    </xf>
    <xf numFmtId="0" fontId="21" fillId="4" borderId="16"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1" fontId="13" fillId="0" borderId="0" xfId="80" applyNumberFormat="1" applyAlignment="1">
      <alignment horizontal="center"/>
    </xf>
    <xf numFmtId="1" fontId="21" fillId="0" borderId="0" xfId="80" applyNumberFormat="1" applyFont="1" applyAlignment="1">
      <alignment horizontal="center" vertical="center"/>
    </xf>
    <xf numFmtId="1" fontId="25" fillId="0" borderId="0" xfId="80" applyNumberFormat="1" applyFont="1" applyAlignment="1">
      <alignment horizontal="center" vertical="center"/>
    </xf>
    <xf numFmtId="165" fontId="21" fillId="4" borderId="39" xfId="12" applyFont="1" applyFill="1" applyBorder="1" applyAlignment="1">
      <alignment horizontal="right" vertical="center"/>
    </xf>
    <xf numFmtId="165" fontId="21" fillId="4" borderId="40" xfId="12" applyFont="1" applyFill="1" applyBorder="1" applyAlignment="1">
      <alignment horizontal="right" vertical="center"/>
    </xf>
    <xf numFmtId="165" fontId="21" fillId="4" borderId="41" xfId="12" applyFont="1" applyFill="1" applyBorder="1" applyAlignment="1">
      <alignment horizontal="right" vertical="center"/>
    </xf>
    <xf numFmtId="170" fontId="21" fillId="0" borderId="58" xfId="0" applyNumberFormat="1" applyFont="1" applyBorder="1" applyAlignment="1">
      <alignment horizontal="center" vertical="center"/>
    </xf>
    <xf numFmtId="170" fontId="21" fillId="0" borderId="59" xfId="0" applyNumberFormat="1" applyFont="1" applyBorder="1" applyAlignment="1">
      <alignment horizontal="center"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9" xfId="0" applyFont="1" applyBorder="1" applyAlignment="1">
      <alignment horizontal="left" vertical="center"/>
    </xf>
    <xf numFmtId="0" fontId="21" fillId="0" borderId="26" xfId="0" applyFont="1" applyBorder="1" applyAlignment="1">
      <alignment horizontal="left" vertical="center"/>
    </xf>
    <xf numFmtId="164" fontId="21" fillId="0" borderId="24" xfId="0" applyNumberFormat="1" applyFont="1" applyBorder="1" applyAlignment="1" applyProtection="1">
      <alignment horizontal="center" vertical="center"/>
      <protection locked="0"/>
    </xf>
    <xf numFmtId="164" fontId="21" fillId="0" borderId="27" xfId="0" applyNumberFormat="1" applyFont="1" applyBorder="1" applyAlignment="1" applyProtection="1">
      <alignment horizontal="center" vertical="center"/>
      <protection locked="0"/>
    </xf>
    <xf numFmtId="10" fontId="21" fillId="0" borderId="24" xfId="0" applyNumberFormat="1" applyFont="1" applyBorder="1" applyAlignment="1" applyProtection="1">
      <alignment horizontal="center" vertical="center"/>
      <protection locked="0"/>
    </xf>
    <xf numFmtId="10" fontId="21" fillId="0" borderId="27" xfId="0" applyNumberFormat="1" applyFont="1" applyBorder="1" applyAlignment="1" applyProtection="1">
      <alignment horizontal="center" vertical="center"/>
      <protection locked="0"/>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164" fontId="21" fillId="0" borderId="11" xfId="0" applyNumberFormat="1" applyFont="1" applyBorder="1" applyAlignment="1" applyProtection="1">
      <alignment horizontal="center" vertical="center"/>
      <protection locked="0"/>
    </xf>
    <xf numFmtId="164" fontId="21" fillId="0" borderId="15" xfId="0" applyNumberFormat="1" applyFont="1" applyBorder="1" applyAlignment="1" applyProtection="1">
      <alignment horizontal="center" vertical="center"/>
      <protection locked="0"/>
    </xf>
    <xf numFmtId="164" fontId="21" fillId="0" borderId="10" xfId="0" applyNumberFormat="1" applyFont="1" applyBorder="1" applyAlignment="1" applyProtection="1">
      <alignment horizontal="center" vertical="center"/>
      <protection locked="0"/>
    </xf>
    <xf numFmtId="10" fontId="21" fillId="0" borderId="11" xfId="0" applyNumberFormat="1" applyFont="1" applyBorder="1" applyAlignment="1" applyProtection="1">
      <alignment horizontal="center" vertical="center"/>
      <protection locked="0"/>
    </xf>
    <xf numFmtId="10" fontId="21" fillId="0" borderId="15" xfId="0" applyNumberFormat="1" applyFont="1" applyBorder="1" applyAlignment="1" applyProtection="1">
      <alignment horizontal="center" vertical="center"/>
      <protection locked="0"/>
    </xf>
    <xf numFmtId="10" fontId="21" fillId="0" borderId="10" xfId="0" applyNumberFormat="1" applyFont="1" applyBorder="1" applyAlignment="1" applyProtection="1">
      <alignment horizontal="center" vertical="center"/>
      <protection locked="0"/>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8"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1" fontId="33" fillId="0" borderId="0" xfId="0" applyNumberFormat="1" applyFont="1" applyAlignment="1">
      <alignment horizontal="center" vertical="center"/>
    </xf>
    <xf numFmtId="1" fontId="20" fillId="0" borderId="0" xfId="0" applyNumberFormat="1" applyFont="1" applyAlignment="1">
      <alignment horizontal="center" vertical="center"/>
    </xf>
    <xf numFmtId="1" fontId="65" fillId="0" borderId="0" xfId="0" applyNumberFormat="1" applyFont="1" applyAlignment="1">
      <alignment horizontal="center" vertical="top"/>
    </xf>
    <xf numFmtId="0" fontId="54" fillId="36" borderId="53" xfId="80" applyFont="1" applyFill="1" applyBorder="1" applyAlignment="1">
      <alignment horizontal="left" vertical="center"/>
    </xf>
    <xf numFmtId="0" fontId="54" fillId="36" borderId="12" xfId="80" applyFont="1" applyFill="1" applyBorder="1" applyAlignment="1">
      <alignment horizontal="left" vertical="center"/>
    </xf>
    <xf numFmtId="0" fontId="54" fillId="36" borderId="13" xfId="80" applyFont="1" applyFill="1" applyBorder="1" applyAlignment="1">
      <alignment horizontal="left" vertical="center"/>
    </xf>
    <xf numFmtId="0" fontId="54" fillId="3" borderId="53" xfId="80" applyFont="1" applyFill="1" applyBorder="1" applyAlignment="1">
      <alignment horizontal="right" vertical="center"/>
    </xf>
    <xf numFmtId="0" fontId="54" fillId="3" borderId="12" xfId="80" applyFont="1" applyFill="1" applyBorder="1" applyAlignment="1">
      <alignment horizontal="right" vertical="center"/>
    </xf>
    <xf numFmtId="0" fontId="54" fillId="3" borderId="13" xfId="80" applyFont="1" applyFill="1" applyBorder="1" applyAlignment="1">
      <alignment horizontal="right" vertical="center"/>
    </xf>
    <xf numFmtId="0" fontId="14" fillId="0" borderId="53" xfId="80" applyFont="1" applyBorder="1" applyAlignment="1">
      <alignment horizontal="center" vertical="center" wrapText="1"/>
    </xf>
    <xf numFmtId="0" fontId="14" fillId="0" borderId="12" xfId="80" applyFont="1" applyBorder="1" applyAlignment="1">
      <alignment horizontal="center" vertical="center" wrapText="1"/>
    </xf>
    <xf numFmtId="0" fontId="14" fillId="0" borderId="13" xfId="80" applyFont="1" applyBorder="1" applyAlignment="1">
      <alignment horizontal="center" vertical="center" wrapText="1"/>
    </xf>
    <xf numFmtId="0" fontId="13" fillId="0" borderId="53" xfId="80" applyBorder="1" applyAlignment="1">
      <alignment horizontal="left" vertical="center"/>
    </xf>
    <xf numFmtId="0" fontId="13" fillId="0" borderId="12" xfId="80" applyBorder="1" applyAlignment="1">
      <alignment horizontal="left" vertical="center"/>
    </xf>
    <xf numFmtId="0" fontId="13" fillId="0" borderId="13" xfId="80" applyBorder="1" applyAlignment="1">
      <alignment horizontal="left" vertical="center"/>
    </xf>
    <xf numFmtId="0" fontId="54" fillId="0" borderId="0" xfId="80" applyFont="1" applyAlignment="1">
      <alignment horizontal="left"/>
    </xf>
    <xf numFmtId="0" fontId="21" fillId="0" borderId="7" xfId="80" applyFont="1" applyBorder="1" applyAlignment="1">
      <alignment horizontal="right" vertical="center"/>
    </xf>
    <xf numFmtId="0" fontId="21" fillId="0" borderId="2" xfId="80" applyFont="1" applyBorder="1" applyAlignment="1">
      <alignment horizontal="right" vertical="center"/>
    </xf>
    <xf numFmtId="0" fontId="21" fillId="0" borderId="32" xfId="80" applyFont="1" applyBorder="1" applyAlignment="1">
      <alignment horizontal="right" vertical="center"/>
    </xf>
    <xf numFmtId="0" fontId="21" fillId="0" borderId="17" xfId="80" applyFont="1" applyBorder="1" applyAlignment="1">
      <alignment horizontal="center"/>
    </xf>
    <xf numFmtId="49" fontId="21" fillId="0" borderId="8" xfId="80" applyNumberFormat="1" applyFont="1" applyBorder="1" applyAlignment="1">
      <alignment horizontal="left" vertical="center"/>
    </xf>
    <xf numFmtId="49" fontId="21" fillId="0" borderId="0" xfId="80" applyNumberFormat="1" applyFont="1" applyAlignment="1">
      <alignment horizontal="left" vertical="center"/>
    </xf>
    <xf numFmtId="49" fontId="21" fillId="0" borderId="33" xfId="80" applyNumberFormat="1" applyFont="1" applyBorder="1" applyAlignment="1">
      <alignment horizontal="left" vertical="center"/>
    </xf>
    <xf numFmtId="0" fontId="30" fillId="0" borderId="9" xfId="80" applyFont="1" applyBorder="1" applyAlignment="1">
      <alignment horizontal="center" vertical="center"/>
    </xf>
    <xf numFmtId="0" fontId="14" fillId="0" borderId="3" xfId="80" applyFont="1" applyBorder="1" applyAlignment="1">
      <alignment horizontal="center" vertical="center"/>
    </xf>
    <xf numFmtId="0" fontId="14" fillId="0" borderId="34" xfId="80" applyFont="1" applyBorder="1" applyAlignment="1">
      <alignment horizontal="center" vertical="center"/>
    </xf>
    <xf numFmtId="49" fontId="31" fillId="0" borderId="8" xfId="80" applyNumberFormat="1" applyFont="1" applyBorder="1" applyAlignment="1">
      <alignment horizontal="center" vertical="center"/>
    </xf>
    <xf numFmtId="49" fontId="31" fillId="0" borderId="33" xfId="80" applyNumberFormat="1" applyFont="1" applyBorder="1" applyAlignment="1">
      <alignment horizontal="center" vertical="center"/>
    </xf>
    <xf numFmtId="49" fontId="21" fillId="0" borderId="8" xfId="80" applyNumberFormat="1" applyFont="1" applyBorder="1" applyAlignment="1">
      <alignment horizontal="center" vertical="center"/>
    </xf>
    <xf numFmtId="0" fontId="13" fillId="0" borderId="8" xfId="80" applyBorder="1" applyAlignment="1">
      <alignment horizontal="center" vertical="center"/>
    </xf>
    <xf numFmtId="0" fontId="13" fillId="0" borderId="33" xfId="80" applyBorder="1" applyAlignment="1">
      <alignment horizontal="center" vertical="center"/>
    </xf>
    <xf numFmtId="0" fontId="21" fillId="0" borderId="0" xfId="80" applyFont="1" applyAlignment="1">
      <alignment vertical="center"/>
    </xf>
    <xf numFmtId="0" fontId="21" fillId="37" borderId="35" xfId="80" applyFont="1" applyFill="1" applyBorder="1" applyAlignment="1">
      <alignment horizontal="right" vertical="center"/>
    </xf>
    <xf numFmtId="0" fontId="21" fillId="37" borderId="36" xfId="80" applyFont="1" applyFill="1" applyBorder="1" applyAlignment="1">
      <alignment horizontal="right" vertical="center"/>
    </xf>
    <xf numFmtId="0" fontId="21" fillId="37" borderId="37" xfId="80" applyFont="1" applyFill="1" applyBorder="1" applyAlignment="1">
      <alignment horizontal="right" vertical="center"/>
    </xf>
    <xf numFmtId="0" fontId="21" fillId="37" borderId="38" xfId="80" applyFont="1" applyFill="1" applyBorder="1" applyAlignment="1">
      <alignment horizontal="right" vertical="center"/>
    </xf>
    <xf numFmtId="10" fontId="21" fillId="37" borderId="55" xfId="80" applyNumberFormat="1" applyFont="1" applyFill="1" applyBorder="1" applyAlignment="1">
      <alignment horizontal="center" vertical="center"/>
    </xf>
    <xf numFmtId="10" fontId="21" fillId="37" borderId="56" xfId="80" applyNumberFormat="1" applyFont="1" applyFill="1" applyBorder="1" applyAlignment="1">
      <alignment horizontal="center" vertical="center"/>
    </xf>
    <xf numFmtId="0" fontId="20" fillId="0" borderId="0" xfId="80" applyFont="1" applyAlignment="1">
      <alignment horizontal="center" vertical="center"/>
    </xf>
  </cellXfs>
  <cellStyles count="119">
    <cellStyle name="20% - Ênfase1" xfId="37" builtinId="30" customBuiltin="1"/>
    <cellStyle name="20% - Ênfase1 2" xfId="65" xr:uid="{00000000-0005-0000-0000-000001000000}"/>
    <cellStyle name="20% - Ênfase2" xfId="41" builtinId="34" customBuiltin="1"/>
    <cellStyle name="20% - Ênfase2 2" xfId="67" xr:uid="{00000000-0005-0000-0000-000003000000}"/>
    <cellStyle name="20% - Ênfase3" xfId="45" builtinId="38" customBuiltin="1"/>
    <cellStyle name="20% - Ênfase3 2" xfId="69" xr:uid="{00000000-0005-0000-0000-000005000000}"/>
    <cellStyle name="20% - Ênfase4" xfId="49" builtinId="42" customBuiltin="1"/>
    <cellStyle name="20% - Ênfase4 2" xfId="71" xr:uid="{00000000-0005-0000-0000-000007000000}"/>
    <cellStyle name="20% - Ênfase5" xfId="53" builtinId="46" customBuiltin="1"/>
    <cellStyle name="20% - Ênfase5 2" xfId="73" xr:uid="{00000000-0005-0000-0000-000009000000}"/>
    <cellStyle name="20% - Ênfase6" xfId="57" builtinId="50" customBuiltin="1"/>
    <cellStyle name="20% - Ênfase6 2" xfId="75" xr:uid="{00000000-0005-0000-0000-00000B000000}"/>
    <cellStyle name="40% - Ênfase1" xfId="38" builtinId="31" customBuiltin="1"/>
    <cellStyle name="40% - Ênfase1 2" xfId="66" xr:uid="{00000000-0005-0000-0000-00000D000000}"/>
    <cellStyle name="40% - Ênfase2" xfId="42" builtinId="35" customBuiltin="1"/>
    <cellStyle name="40% - Ênfase2 2" xfId="68" xr:uid="{00000000-0005-0000-0000-00000F000000}"/>
    <cellStyle name="40% - Ênfase3" xfId="46" builtinId="39" customBuiltin="1"/>
    <cellStyle name="40% - Ênfase3 2" xfId="70" xr:uid="{00000000-0005-0000-0000-000011000000}"/>
    <cellStyle name="40% - Ênfase4" xfId="50" builtinId="43" customBuiltin="1"/>
    <cellStyle name="40% - Ênfase4 2" xfId="72" xr:uid="{00000000-0005-0000-0000-000013000000}"/>
    <cellStyle name="40% - Ênfase5" xfId="54" builtinId="47" customBuiltin="1"/>
    <cellStyle name="40% - Ênfase5 2" xfId="74" xr:uid="{00000000-0005-0000-0000-000015000000}"/>
    <cellStyle name="40% - Ênfase6" xfId="58" builtinId="51" customBuiltin="1"/>
    <cellStyle name="40% - Ênfase6 2" xfId="76" xr:uid="{00000000-0005-0000-0000-000017000000}"/>
    <cellStyle name="60% - Ênfase1" xfId="39" builtinId="32" customBuiltin="1"/>
    <cellStyle name="60% - Ênfase2" xfId="43" builtinId="36" customBuiltin="1"/>
    <cellStyle name="60% - Ênfase3" xfId="47" builtinId="40" customBuiltin="1"/>
    <cellStyle name="60% - Ênfase3 2" xfId="82" xr:uid="{00000000-0005-0000-0000-00001B000000}"/>
    <cellStyle name="60% - Ênfase4" xfId="51" builtinId="44" customBuiltin="1"/>
    <cellStyle name="60% - Ênfase4 2" xfId="83" xr:uid="{00000000-0005-0000-0000-00001D000000}"/>
    <cellStyle name="60% - Ênfase5" xfId="55" builtinId="48" customBuiltin="1"/>
    <cellStyle name="60% - Ênfase6" xfId="59" builtinId="52" customBuiltin="1"/>
    <cellStyle name="60% - Ênfase6 2" xfId="84" xr:uid="{00000000-0005-0000-0000-000020000000}"/>
    <cellStyle name="Bom" xfId="25" builtinId="26" customBuiltin="1"/>
    <cellStyle name="Cálculo" xfId="30" builtinId="22" customBuiltin="1"/>
    <cellStyle name="Célula de Verificação" xfId="32" builtinId="23" customBuiltin="1"/>
    <cellStyle name="Célula Vinculada" xfId="31" builtinId="24" customBuiltin="1"/>
    <cellStyle name="Ênfase1" xfId="36" builtinId="29" customBuiltin="1"/>
    <cellStyle name="Ênfase2" xfId="40" builtinId="33" customBuiltin="1"/>
    <cellStyle name="Ênfase3" xfId="44" builtinId="37" customBuiltin="1"/>
    <cellStyle name="Ênfase4" xfId="48" builtinId="41" customBuiltin="1"/>
    <cellStyle name="Ênfase5" xfId="52" builtinId="45" customBuiltin="1"/>
    <cellStyle name="Ênfase6" xfId="56" builtinId="49" customBuiltin="1"/>
    <cellStyle name="Entrada" xfId="28" builtinId="20" customBuiltin="1"/>
    <cellStyle name="Estilo 1" xfId="85" xr:uid="{00000000-0005-0000-0000-00002C000000}"/>
    <cellStyle name="Euro" xfId="1" xr:uid="{00000000-0005-0000-0000-00002D000000}"/>
    <cellStyle name="Hyperlink 2" xfId="2" xr:uid="{00000000-0005-0000-0000-00002E000000}"/>
    <cellStyle name="Moeda" xfId="114" builtinId="4"/>
    <cellStyle name="Moeda 2" xfId="86" xr:uid="{00000000-0005-0000-0000-000031000000}"/>
    <cellStyle name="Moeda 2 2 2" xfId="87" xr:uid="{00000000-0005-0000-0000-000032000000}"/>
    <cellStyle name="Moeda 3" xfId="88" xr:uid="{00000000-0005-0000-0000-000033000000}"/>
    <cellStyle name="Moeda 3 3" xfId="89" xr:uid="{00000000-0005-0000-0000-000034000000}"/>
    <cellStyle name="Neutro" xfId="27" builtinId="28" customBuiltin="1"/>
    <cellStyle name="Normal" xfId="0" builtinId="0"/>
    <cellStyle name="Normal 10" xfId="77" xr:uid="{00000000-0005-0000-0000-000037000000}"/>
    <cellStyle name="Normal 10 2" xfId="80" xr:uid="{00000000-0005-0000-0000-000038000000}"/>
    <cellStyle name="Normal 11" xfId="78" xr:uid="{00000000-0005-0000-0000-000039000000}"/>
    <cellStyle name="Normal 12" xfId="90" xr:uid="{00000000-0005-0000-0000-00003A000000}"/>
    <cellStyle name="Normal 13" xfId="91" xr:uid="{00000000-0005-0000-0000-00003B000000}"/>
    <cellStyle name="Normal 14" xfId="115" xr:uid="{00000000-0005-0000-0000-00003C000000}"/>
    <cellStyle name="Normal 15" xfId="116" xr:uid="{00000000-0005-0000-0000-00003D000000}"/>
    <cellStyle name="Normal 16" xfId="117" xr:uid="{00000000-0005-0000-0000-00003E000000}"/>
    <cellStyle name="Normal 2" xfId="3" xr:uid="{00000000-0005-0000-0000-00003F000000}"/>
    <cellStyle name="Normal 2 2" xfId="17" xr:uid="{00000000-0005-0000-0000-000040000000}"/>
    <cellStyle name="Normal 2 2 2" xfId="62" xr:uid="{00000000-0005-0000-0000-000041000000}"/>
    <cellStyle name="Normal 3" xfId="4" xr:uid="{00000000-0005-0000-0000-000042000000}"/>
    <cellStyle name="Normal 3 2" xfId="5" xr:uid="{00000000-0005-0000-0000-000043000000}"/>
    <cellStyle name="Normal 3 3" xfId="92" xr:uid="{00000000-0005-0000-0000-000044000000}"/>
    <cellStyle name="Normal 3 3 2" xfId="93" xr:uid="{00000000-0005-0000-0000-000045000000}"/>
    <cellStyle name="Normal 3 4" xfId="94" xr:uid="{00000000-0005-0000-0000-000046000000}"/>
    <cellStyle name="Normal 4" xfId="6" xr:uid="{00000000-0005-0000-0000-000047000000}"/>
    <cellStyle name="Normal 4 2" xfId="7" xr:uid="{00000000-0005-0000-0000-000048000000}"/>
    <cellStyle name="Normal 4_RUA VINICIUS DE MORAES   1ª MEDIÇÃO FEITA PELA QUADRANTE EXCEL 2003" xfId="15" xr:uid="{00000000-0005-0000-0000-000049000000}"/>
    <cellStyle name="Normal 5" xfId="8" xr:uid="{00000000-0005-0000-0000-00004A000000}"/>
    <cellStyle name="Normal 6" xfId="16" xr:uid="{00000000-0005-0000-0000-00004B000000}"/>
    <cellStyle name="Normal 7" xfId="19" xr:uid="{00000000-0005-0000-0000-00004C000000}"/>
    <cellStyle name="Normal 8" xfId="60" xr:uid="{00000000-0005-0000-0000-00004D000000}"/>
    <cellStyle name="Normal 8 2" xfId="113" xr:uid="{00000000-0005-0000-0000-00004E000000}"/>
    <cellStyle name="Normal 8 3" xfId="118" xr:uid="{00000000-0005-0000-0000-00004F000000}"/>
    <cellStyle name="Normal 9" xfId="63" xr:uid="{00000000-0005-0000-0000-000050000000}"/>
    <cellStyle name="Normal 9 2" xfId="95" xr:uid="{00000000-0005-0000-0000-000051000000}"/>
    <cellStyle name="Nota 2" xfId="9" xr:uid="{00000000-0005-0000-0000-000052000000}"/>
    <cellStyle name="Nota 2 2" xfId="96" xr:uid="{00000000-0005-0000-0000-000053000000}"/>
    <cellStyle name="Nota 3" xfId="61" xr:uid="{00000000-0005-0000-0000-000054000000}"/>
    <cellStyle name="Nota 4" xfId="64" xr:uid="{00000000-0005-0000-0000-000055000000}"/>
    <cellStyle name="Porcentagem" xfId="79" builtinId="5"/>
    <cellStyle name="Porcentagem 2" xfId="10" xr:uid="{00000000-0005-0000-0000-000057000000}"/>
    <cellStyle name="Porcentagem 2 2" xfId="18" xr:uid="{00000000-0005-0000-0000-000058000000}"/>
    <cellStyle name="Porcentagem 2 2 2" xfId="97" xr:uid="{00000000-0005-0000-0000-000059000000}"/>
    <cellStyle name="Porcentagem 2 3" xfId="98" xr:uid="{00000000-0005-0000-0000-00005A000000}"/>
    <cellStyle name="Porcentagem 3" xfId="99" xr:uid="{00000000-0005-0000-0000-00005B000000}"/>
    <cellStyle name="Porcentagem 3 2" xfId="100" xr:uid="{00000000-0005-0000-0000-00005C000000}"/>
    <cellStyle name="Porcentagem 4" xfId="101" xr:uid="{00000000-0005-0000-0000-00005D000000}"/>
    <cellStyle name="Ruim" xfId="26" builtinId="27" customBuiltin="1"/>
    <cellStyle name="Saída" xfId="29" builtinId="21" customBuiltin="1"/>
    <cellStyle name="Separador de milhares 2" xfId="13" xr:uid="{00000000-0005-0000-0000-00005F000000}"/>
    <cellStyle name="Separador de milhares 2 2" xfId="14" xr:uid="{00000000-0005-0000-0000-000060000000}"/>
    <cellStyle name="Separador de milhares 2 2 2" xfId="102" xr:uid="{00000000-0005-0000-0000-000061000000}"/>
    <cellStyle name="Separador de milhares 2 2 3" xfId="103" xr:uid="{00000000-0005-0000-0000-000062000000}"/>
    <cellStyle name="Separador de milhares 2 2 4" xfId="104" xr:uid="{00000000-0005-0000-0000-000063000000}"/>
    <cellStyle name="Separador de milhares 2 3" xfId="81" xr:uid="{00000000-0005-0000-0000-000064000000}"/>
    <cellStyle name="Separador de milhares 3" xfId="105" xr:uid="{00000000-0005-0000-0000-000065000000}"/>
    <cellStyle name="Separador de milhares 4" xfId="106" xr:uid="{00000000-0005-0000-0000-000066000000}"/>
    <cellStyle name="Separador de milhares 4 2" xfId="107" xr:uid="{00000000-0005-0000-0000-000067000000}"/>
    <cellStyle name="Separador de milhaȤes" xfId="11" xr:uid="{00000000-0005-0000-0000-000068000000}"/>
    <cellStyle name="Texto de Aviso" xfId="33" builtinId="11" customBuiltin="1"/>
    <cellStyle name="Texto Explicativo" xfId="34" builtinId="53" customBuiltin="1"/>
    <cellStyle name="Título" xfId="20" builtinId="15" customBuiltin="1"/>
    <cellStyle name="Título 1" xfId="21" builtinId="16" customBuiltin="1"/>
    <cellStyle name="Título 2" xfId="22" builtinId="17" customBuiltin="1"/>
    <cellStyle name="Título 3" xfId="23" builtinId="18" customBuiltin="1"/>
    <cellStyle name="Título 4" xfId="24" builtinId="19" customBuiltin="1"/>
    <cellStyle name="Título 5" xfId="108" xr:uid="{00000000-0005-0000-0000-000070000000}"/>
    <cellStyle name="Total" xfId="35" builtinId="25" customBuiltin="1"/>
    <cellStyle name="Vírgula" xfId="12" builtinId="3"/>
    <cellStyle name="Vírgula 2" xfId="109" xr:uid="{00000000-0005-0000-0000-000073000000}"/>
    <cellStyle name="Vírgula 2 2" xfId="110" xr:uid="{00000000-0005-0000-0000-000074000000}"/>
    <cellStyle name="Vírgula 2_PC com exigências da caixa GRAVAR" xfId="111" xr:uid="{00000000-0005-0000-0000-000075000000}"/>
    <cellStyle name="Vírgula 3" xfId="112" xr:uid="{00000000-0005-0000-0000-00007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57149</xdr:rowOff>
    </xdr:from>
    <xdr:to>
      <xdr:col>3</xdr:col>
      <xdr:colOff>342900</xdr:colOff>
      <xdr:row>4</xdr:row>
      <xdr:rowOff>95250</xdr:rowOff>
    </xdr:to>
    <xdr:pic>
      <xdr:nvPicPr>
        <xdr:cNvPr id="3" name="Imagem 2" descr="Prefeitura Municipal de Búzi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1" y="57149"/>
          <a:ext cx="2800349"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407574</xdr:colOff>
      <xdr:row>4</xdr:row>
      <xdr:rowOff>222500</xdr:rowOff>
    </xdr:to>
    <xdr:pic>
      <xdr:nvPicPr>
        <xdr:cNvPr id="2" name="Imagem 1" descr="Prefeitura Municipal de Búzi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14300"/>
          <a:ext cx="2588799" cy="89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128708</xdr:colOff>
      <xdr:row>0</xdr:row>
      <xdr:rowOff>108856</xdr:rowOff>
    </xdr:from>
    <xdr:to>
      <xdr:col>2</xdr:col>
      <xdr:colOff>1236482</xdr:colOff>
      <xdr:row>5</xdr:row>
      <xdr:rowOff>40821</xdr:rowOff>
    </xdr:to>
    <xdr:pic>
      <xdr:nvPicPr>
        <xdr:cNvPr id="3" name="Imagem 2" descr="Prefeitura Municipal de Búzi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8708" y="108856"/>
          <a:ext cx="2658988" cy="898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UCAS\Desktop\OBRAS%20PMAB_2022\CAP&#195;O\RUA%20ALVES%20DE%20OLIVEIRA\SINAPI%2002-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obras\Desktop\SECOBRAS\Or&#231;amentos\Almoxarifado%20Sa&#250;de\SINAPI%200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OS\PROJETOS\ITAOCARA\pav.%202020\projeto\PLANILHA%20M&#218;LTIPLA%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Emopmod"/>
      <sheetName val="PLANILHA ATUALIZADA"/>
      <sheetName val="#REF"/>
      <sheetName val="_REF"/>
      <sheetName val="EMOP serviços"/>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torial"/>
      <sheetName val="Banco"/>
      <sheetName val="Composições"/>
      <sheetName val="Cotações"/>
      <sheetName val="Relatórios"/>
      <sheetName val="Busca"/>
      <sheetName val="SINAPI 02-2017"/>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270"/>
  <sheetViews>
    <sheetView tabSelected="1" view="pageBreakPreview" zoomScale="90" zoomScaleNormal="90" zoomScaleSheetLayoutView="90" workbookViewId="0">
      <selection activeCell="A10" sqref="A10:A11"/>
    </sheetView>
  </sheetViews>
  <sheetFormatPr defaultRowHeight="12.75" x14ac:dyDescent="0.2"/>
  <cols>
    <col min="1" max="1" width="7.140625" style="2" customWidth="1"/>
    <col min="2" max="2" width="13.85546875" style="2" bestFit="1" customWidth="1"/>
    <col min="3" max="3" width="16.140625" style="3" customWidth="1"/>
    <col min="4" max="4" width="67" style="16" customWidth="1"/>
    <col min="5" max="5" width="8.7109375" style="2" bestFit="1" customWidth="1"/>
    <col min="6" max="6" width="11.140625" style="4" bestFit="1" customWidth="1"/>
    <col min="7" max="7" width="10.5703125" style="2" customWidth="1"/>
    <col min="8" max="8" width="10.7109375" style="2" customWidth="1"/>
    <col min="9" max="9" width="12.85546875" style="2" bestFit="1" customWidth="1"/>
    <col min="10" max="10" width="11.85546875" style="2" customWidth="1"/>
    <col min="11" max="11" width="13.28515625" style="2" bestFit="1" customWidth="1"/>
    <col min="12" max="12" width="12.85546875" style="2" bestFit="1" customWidth="1"/>
    <col min="13" max="13" width="15.85546875" style="2" bestFit="1" customWidth="1"/>
    <col min="14" max="16384" width="9.140625" style="2"/>
  </cols>
  <sheetData>
    <row r="1" spans="1:16" s="59" customFormat="1" ht="21.75" customHeight="1" x14ac:dyDescent="0.2">
      <c r="A1" s="131" t="s">
        <v>1</v>
      </c>
      <c r="B1" s="131"/>
      <c r="C1" s="131"/>
      <c r="D1" s="131"/>
      <c r="E1" s="131"/>
      <c r="F1" s="131"/>
      <c r="G1" s="131"/>
      <c r="H1" s="131"/>
      <c r="I1" s="131"/>
      <c r="J1" s="131"/>
    </row>
    <row r="2" spans="1:16" s="59" customFormat="1" ht="15.75" customHeight="1" x14ac:dyDescent="0.2">
      <c r="A2" s="132" t="s">
        <v>473</v>
      </c>
      <c r="B2" s="132"/>
      <c r="C2" s="132"/>
      <c r="D2" s="132"/>
      <c r="E2" s="132"/>
      <c r="F2" s="132"/>
      <c r="G2" s="132"/>
      <c r="H2" s="132"/>
      <c r="I2" s="132"/>
      <c r="J2" s="132"/>
    </row>
    <row r="3" spans="1:16" s="59" customFormat="1" ht="15.75" customHeight="1" x14ac:dyDescent="0.2">
      <c r="A3" s="133" t="s">
        <v>712</v>
      </c>
      <c r="B3" s="133"/>
      <c r="C3" s="133"/>
      <c r="D3" s="133"/>
      <c r="E3" s="133"/>
      <c r="F3" s="133"/>
      <c r="G3" s="133"/>
      <c r="H3" s="133"/>
      <c r="I3" s="133"/>
      <c r="J3" s="133"/>
    </row>
    <row r="4" spans="1:16" s="59" customFormat="1" ht="20.25" x14ac:dyDescent="0.2">
      <c r="A4" s="60"/>
      <c r="B4" s="60"/>
      <c r="C4" s="60"/>
      <c r="D4" s="60"/>
      <c r="E4" s="61"/>
      <c r="F4" s="61"/>
      <c r="G4" s="61"/>
      <c r="H4" s="61"/>
      <c r="I4" s="61"/>
      <c r="J4" s="61"/>
    </row>
    <row r="5" spans="1:16" s="1" customFormat="1" ht="20.25" x14ac:dyDescent="0.2">
      <c r="A5" s="24"/>
      <c r="B5" s="24"/>
      <c r="C5" s="24"/>
      <c r="D5" s="19"/>
      <c r="E5" s="19"/>
      <c r="F5" s="19"/>
      <c r="G5" s="19"/>
      <c r="H5" s="19"/>
      <c r="I5" s="19"/>
      <c r="K5" s="17"/>
      <c r="L5" s="18"/>
    </row>
    <row r="6" spans="1:16" ht="15.75" x14ac:dyDescent="0.2">
      <c r="A6" s="5" t="s">
        <v>520</v>
      </c>
      <c r="B6" s="5"/>
      <c r="D6" s="6"/>
      <c r="I6" s="26"/>
    </row>
    <row r="7" spans="1:16" ht="15.75" x14ac:dyDescent="0.2">
      <c r="A7" s="5" t="s">
        <v>521</v>
      </c>
      <c r="B7" s="5"/>
      <c r="D7" s="6"/>
      <c r="F7" s="41"/>
      <c r="G7" s="42"/>
      <c r="H7" s="42"/>
    </row>
    <row r="8" spans="1:16" ht="16.5" thickBot="1" x14ac:dyDescent="0.25">
      <c r="C8" s="5"/>
      <c r="D8" s="25"/>
      <c r="F8" s="20"/>
      <c r="G8" s="21"/>
      <c r="H8" s="21"/>
    </row>
    <row r="9" spans="1:16" ht="17.25" customHeight="1" thickBot="1" x14ac:dyDescent="0.25">
      <c r="A9" s="128" t="s">
        <v>793</v>
      </c>
      <c r="B9" s="129"/>
      <c r="C9" s="129"/>
      <c r="D9" s="129"/>
      <c r="E9" s="129"/>
      <c r="F9" s="129"/>
      <c r="G9" s="129"/>
      <c r="H9" s="129"/>
      <c r="I9" s="130"/>
    </row>
    <row r="10" spans="1:16" s="7" customFormat="1" x14ac:dyDescent="0.2">
      <c r="A10" s="121" t="s">
        <v>788</v>
      </c>
      <c r="B10" s="121" t="s">
        <v>786</v>
      </c>
      <c r="C10" s="123" t="s">
        <v>787</v>
      </c>
      <c r="D10" s="119" t="s">
        <v>4</v>
      </c>
      <c r="E10" s="121" t="s">
        <v>5</v>
      </c>
      <c r="F10" s="126" t="s">
        <v>6</v>
      </c>
      <c r="G10" s="119" t="s">
        <v>2</v>
      </c>
      <c r="H10" s="119" t="s">
        <v>469</v>
      </c>
      <c r="I10" s="119" t="s">
        <v>7</v>
      </c>
    </row>
    <row r="11" spans="1:16" s="7" customFormat="1" ht="24" customHeight="1" thickBot="1" x14ac:dyDescent="0.25">
      <c r="A11" s="122"/>
      <c r="B11" s="125"/>
      <c r="C11" s="124"/>
      <c r="D11" s="120"/>
      <c r="E11" s="125"/>
      <c r="F11" s="127"/>
      <c r="G11" s="120"/>
      <c r="H11" s="120"/>
      <c r="I11" s="120"/>
    </row>
    <row r="12" spans="1:16" s="7" customFormat="1" ht="13.5" thickBot="1" x14ac:dyDescent="0.25">
      <c r="A12" s="8"/>
      <c r="B12" s="106"/>
      <c r="C12" s="9"/>
      <c r="D12" s="10"/>
      <c r="E12" s="11"/>
      <c r="F12" s="12"/>
      <c r="G12" s="10"/>
      <c r="H12" s="10"/>
      <c r="I12" s="13"/>
    </row>
    <row r="13" spans="1:16" s="7" customFormat="1" ht="16.5" customHeight="1" thickBot="1" x14ac:dyDescent="0.25">
      <c r="A13" s="117" t="s">
        <v>532</v>
      </c>
      <c r="B13" s="118"/>
      <c r="C13" s="118"/>
      <c r="D13" s="118"/>
      <c r="E13" s="118"/>
      <c r="F13" s="118"/>
      <c r="G13" s="118"/>
      <c r="H13" s="118"/>
      <c r="I13" s="48">
        <f>SUM(I14:I19)</f>
        <v>0</v>
      </c>
      <c r="K13" s="52"/>
    </row>
    <row r="14" spans="1:16" ht="38.25" x14ac:dyDescent="0.2">
      <c r="A14" s="105" t="s">
        <v>522</v>
      </c>
      <c r="B14" s="107" t="s">
        <v>596</v>
      </c>
      <c r="C14" s="14" t="s">
        <v>192</v>
      </c>
      <c r="D14" s="27" t="s">
        <v>19</v>
      </c>
      <c r="E14" s="14" t="s">
        <v>15</v>
      </c>
      <c r="F14" s="15">
        <v>30</v>
      </c>
      <c r="G14" s="15"/>
      <c r="H14" s="51"/>
      <c r="I14" s="47">
        <f>ROUND(H14*F14,2)</f>
        <v>0</v>
      </c>
      <c r="K14" s="23"/>
      <c r="M14" s="23"/>
    </row>
    <row r="15" spans="1:16" ht="51" x14ac:dyDescent="0.2">
      <c r="A15" s="105" t="s">
        <v>523</v>
      </c>
      <c r="B15" s="107" t="s">
        <v>596</v>
      </c>
      <c r="C15" s="14" t="s">
        <v>193</v>
      </c>
      <c r="D15" s="27" t="s">
        <v>20</v>
      </c>
      <c r="E15" s="14" t="s">
        <v>11</v>
      </c>
      <c r="F15" s="15">
        <v>241.99</v>
      </c>
      <c r="G15" s="15"/>
      <c r="H15" s="51"/>
      <c r="I15" s="47">
        <f t="shared" ref="I15:I23" si="0">ROUND(H15*F15,2)</f>
        <v>0</v>
      </c>
      <c r="K15" s="23"/>
      <c r="M15" s="23"/>
      <c r="P15" s="104"/>
    </row>
    <row r="16" spans="1:16" s="22" customFormat="1" ht="51" x14ac:dyDescent="0.2">
      <c r="A16" s="105" t="s">
        <v>524</v>
      </c>
      <c r="B16" s="107" t="s">
        <v>596</v>
      </c>
      <c r="C16" s="14" t="s">
        <v>194</v>
      </c>
      <c r="D16" s="27" t="s">
        <v>21</v>
      </c>
      <c r="E16" s="14" t="s">
        <v>11</v>
      </c>
      <c r="F16" s="15">
        <v>1836.38</v>
      </c>
      <c r="G16" s="15"/>
      <c r="H16" s="51"/>
      <c r="I16" s="47">
        <f t="shared" si="0"/>
        <v>0</v>
      </c>
      <c r="M16" s="103"/>
      <c r="N16" s="7"/>
    </row>
    <row r="17" spans="1:14" s="22" customFormat="1" ht="51" x14ac:dyDescent="0.2">
      <c r="A17" s="105" t="s">
        <v>637</v>
      </c>
      <c r="B17" s="107" t="s">
        <v>596</v>
      </c>
      <c r="C17" s="14" t="s">
        <v>195</v>
      </c>
      <c r="D17" s="27" t="s">
        <v>22</v>
      </c>
      <c r="E17" s="14" t="s">
        <v>15</v>
      </c>
      <c r="F17" s="15">
        <v>360.71</v>
      </c>
      <c r="G17" s="15"/>
      <c r="H17" s="51"/>
      <c r="I17" s="47">
        <f t="shared" ref="I17:I18" si="1">ROUND(H17*F17,2)</f>
        <v>0</v>
      </c>
      <c r="M17" s="103"/>
      <c r="N17" s="7"/>
    </row>
    <row r="18" spans="1:14" s="22" customFormat="1" ht="63.75" x14ac:dyDescent="0.2">
      <c r="A18" s="105" t="s">
        <v>776</v>
      </c>
      <c r="B18" s="107" t="s">
        <v>596</v>
      </c>
      <c r="C18" s="14" t="s">
        <v>196</v>
      </c>
      <c r="D18" s="27" t="s">
        <v>417</v>
      </c>
      <c r="E18" s="14" t="s">
        <v>11</v>
      </c>
      <c r="F18" s="15">
        <v>174.6</v>
      </c>
      <c r="G18" s="15"/>
      <c r="H18" s="51"/>
      <c r="I18" s="47">
        <f t="shared" si="1"/>
        <v>0</v>
      </c>
      <c r="M18" s="103"/>
      <c r="N18" s="7"/>
    </row>
    <row r="19" spans="1:14" s="22" customFormat="1" ht="51.75" thickBot="1" x14ac:dyDescent="0.25">
      <c r="A19" s="105" t="s">
        <v>777</v>
      </c>
      <c r="B19" s="107" t="s">
        <v>596</v>
      </c>
      <c r="C19" s="14" t="s">
        <v>197</v>
      </c>
      <c r="D19" s="27" t="s">
        <v>418</v>
      </c>
      <c r="E19" s="14" t="s">
        <v>11</v>
      </c>
      <c r="F19" s="15">
        <v>174.6</v>
      </c>
      <c r="G19" s="15"/>
      <c r="H19" s="51"/>
      <c r="I19" s="47">
        <f t="shared" ref="I19" si="2">ROUND(H19*F19,2)</f>
        <v>0</v>
      </c>
      <c r="M19" s="103"/>
      <c r="N19" s="7"/>
    </row>
    <row r="20" spans="1:14" s="7" customFormat="1" ht="16.5" customHeight="1" thickBot="1" x14ac:dyDescent="0.25">
      <c r="A20" s="117" t="s">
        <v>531</v>
      </c>
      <c r="B20" s="118"/>
      <c r="C20" s="118"/>
      <c r="D20" s="118"/>
      <c r="E20" s="118"/>
      <c r="F20" s="118"/>
      <c r="G20" s="118"/>
      <c r="H20" s="118"/>
      <c r="I20" s="48">
        <f>SUM(I21:I25)</f>
        <v>0</v>
      </c>
      <c r="K20" s="52"/>
    </row>
    <row r="21" spans="1:14" s="22" customFormat="1" ht="63.75" x14ac:dyDescent="0.2">
      <c r="A21" s="105" t="s">
        <v>525</v>
      </c>
      <c r="B21" s="107" t="s">
        <v>596</v>
      </c>
      <c r="C21" s="14" t="s">
        <v>198</v>
      </c>
      <c r="D21" s="27" t="s">
        <v>24</v>
      </c>
      <c r="E21" s="14" t="s">
        <v>11</v>
      </c>
      <c r="F21" s="15">
        <v>407.00000000000006</v>
      </c>
      <c r="G21" s="15"/>
      <c r="H21" s="51"/>
      <c r="I21" s="47">
        <f t="shared" si="0"/>
        <v>0</v>
      </c>
    </row>
    <row r="22" spans="1:14" s="22" customFormat="1" ht="89.25" x14ac:dyDescent="0.2">
      <c r="A22" s="105" t="s">
        <v>526</v>
      </c>
      <c r="B22" s="107" t="s">
        <v>596</v>
      </c>
      <c r="C22" s="14" t="s">
        <v>199</v>
      </c>
      <c r="D22" s="27" t="s">
        <v>25</v>
      </c>
      <c r="E22" s="14" t="s">
        <v>11</v>
      </c>
      <c r="F22" s="15">
        <v>10</v>
      </c>
      <c r="G22" s="15"/>
      <c r="H22" s="51"/>
      <c r="I22" s="47">
        <f t="shared" si="0"/>
        <v>0</v>
      </c>
    </row>
    <row r="23" spans="1:14" s="22" customFormat="1" ht="51" x14ac:dyDescent="0.2">
      <c r="A23" s="105" t="s">
        <v>527</v>
      </c>
      <c r="B23" s="107" t="s">
        <v>596</v>
      </c>
      <c r="C23" s="14" t="s">
        <v>200</v>
      </c>
      <c r="D23" s="27" t="s">
        <v>26</v>
      </c>
      <c r="E23" s="14" t="s">
        <v>18</v>
      </c>
      <c r="F23" s="15">
        <v>1</v>
      </c>
      <c r="G23" s="15"/>
      <c r="H23" s="51"/>
      <c r="I23" s="47">
        <f t="shared" si="0"/>
        <v>0</v>
      </c>
    </row>
    <row r="24" spans="1:14" s="22" customFormat="1" ht="38.25" x14ac:dyDescent="0.2">
      <c r="A24" s="105" t="s">
        <v>528</v>
      </c>
      <c r="B24" s="107" t="s">
        <v>596</v>
      </c>
      <c r="C24" s="14" t="s">
        <v>201</v>
      </c>
      <c r="D24" s="27" t="s">
        <v>27</v>
      </c>
      <c r="E24" s="14" t="s">
        <v>18</v>
      </c>
      <c r="F24" s="15">
        <v>1</v>
      </c>
      <c r="G24" s="15"/>
      <c r="H24" s="51"/>
      <c r="I24" s="47">
        <f t="shared" ref="I24" si="3">ROUND(H24*F24,2)</f>
        <v>0</v>
      </c>
      <c r="K24" s="54"/>
    </row>
    <row r="25" spans="1:14" s="22" customFormat="1" ht="51.75" thickBot="1" x14ac:dyDescent="0.25">
      <c r="A25" s="105" t="s">
        <v>529</v>
      </c>
      <c r="B25" s="107" t="s">
        <v>596</v>
      </c>
      <c r="C25" s="14" t="s">
        <v>203</v>
      </c>
      <c r="D25" s="27" t="s">
        <v>28</v>
      </c>
      <c r="E25" s="14" t="s">
        <v>11</v>
      </c>
      <c r="F25" s="15">
        <v>6</v>
      </c>
      <c r="G25" s="15"/>
      <c r="H25" s="51"/>
      <c r="I25" s="47">
        <f t="shared" ref="I25:I30" si="4">ROUND(H25*F25,2)</f>
        <v>0</v>
      </c>
    </row>
    <row r="26" spans="1:14" s="7" customFormat="1" ht="16.5" customHeight="1" thickBot="1" x14ac:dyDescent="0.25">
      <c r="A26" s="117" t="s">
        <v>530</v>
      </c>
      <c r="B26" s="118"/>
      <c r="C26" s="118"/>
      <c r="D26" s="118"/>
      <c r="E26" s="118"/>
      <c r="F26" s="118"/>
      <c r="G26" s="118"/>
      <c r="H26" s="56"/>
      <c r="I26" s="48">
        <f>SUM(I27:I32)</f>
        <v>0</v>
      </c>
    </row>
    <row r="27" spans="1:14" s="22" customFormat="1" ht="38.25" x14ac:dyDescent="0.2">
      <c r="A27" s="105" t="s">
        <v>533</v>
      </c>
      <c r="B27" s="107" t="s">
        <v>596</v>
      </c>
      <c r="C27" s="14" t="s">
        <v>204</v>
      </c>
      <c r="D27" s="27" t="s">
        <v>419</v>
      </c>
      <c r="E27" s="14" t="s">
        <v>14</v>
      </c>
      <c r="F27" s="15">
        <v>51.21</v>
      </c>
      <c r="G27" s="15"/>
      <c r="H27" s="51"/>
      <c r="I27" s="47">
        <f t="shared" si="4"/>
        <v>0</v>
      </c>
    </row>
    <row r="28" spans="1:14" s="22" customFormat="1" ht="25.5" x14ac:dyDescent="0.2">
      <c r="A28" s="105" t="s">
        <v>534</v>
      </c>
      <c r="B28" s="107" t="s">
        <v>596</v>
      </c>
      <c r="C28" s="14" t="s">
        <v>205</v>
      </c>
      <c r="D28" s="27" t="s">
        <v>29</v>
      </c>
      <c r="E28" s="14" t="s">
        <v>14</v>
      </c>
      <c r="F28" s="15">
        <v>145.94999999999999</v>
      </c>
      <c r="G28" s="15"/>
      <c r="H28" s="51"/>
      <c r="I28" s="47">
        <f t="shared" si="4"/>
        <v>0</v>
      </c>
    </row>
    <row r="29" spans="1:14" s="22" customFormat="1" ht="63.75" x14ac:dyDescent="0.2">
      <c r="A29" s="105" t="s">
        <v>535</v>
      </c>
      <c r="B29" s="107" t="s">
        <v>596</v>
      </c>
      <c r="C29" s="14" t="s">
        <v>206</v>
      </c>
      <c r="D29" s="27" t="s">
        <v>30</v>
      </c>
      <c r="E29" s="14" t="s">
        <v>14</v>
      </c>
      <c r="F29" s="15">
        <v>186.09</v>
      </c>
      <c r="G29" s="15"/>
      <c r="H29" s="51"/>
      <c r="I29" s="47">
        <f t="shared" si="4"/>
        <v>0</v>
      </c>
      <c r="M29" s="22" t="s">
        <v>470</v>
      </c>
    </row>
    <row r="30" spans="1:14" s="7" customFormat="1" ht="51" x14ac:dyDescent="0.2">
      <c r="A30" s="105" t="s">
        <v>536</v>
      </c>
      <c r="B30" s="107" t="s">
        <v>596</v>
      </c>
      <c r="C30" s="14" t="s">
        <v>207</v>
      </c>
      <c r="D30" s="27" t="s">
        <v>31</v>
      </c>
      <c r="E30" s="14" t="s">
        <v>14</v>
      </c>
      <c r="F30" s="15">
        <v>148.41</v>
      </c>
      <c r="G30" s="15"/>
      <c r="H30" s="51"/>
      <c r="I30" s="47">
        <f t="shared" si="4"/>
        <v>0</v>
      </c>
    </row>
    <row r="31" spans="1:14" s="22" customFormat="1" ht="25.5" x14ac:dyDescent="0.2">
      <c r="A31" s="105" t="s">
        <v>537</v>
      </c>
      <c r="B31" s="107" t="s">
        <v>596</v>
      </c>
      <c r="C31" s="14" t="s">
        <v>208</v>
      </c>
      <c r="D31" s="27" t="s">
        <v>32</v>
      </c>
      <c r="E31" s="14" t="s">
        <v>14</v>
      </c>
      <c r="F31" s="15">
        <v>110.4</v>
      </c>
      <c r="G31" s="15"/>
      <c r="H31" s="51"/>
      <c r="I31" s="47">
        <f t="shared" ref="I31" si="5">ROUND(H31*F31,2)</f>
        <v>0</v>
      </c>
    </row>
    <row r="32" spans="1:14" s="22" customFormat="1" ht="39" thickBot="1" x14ac:dyDescent="0.25">
      <c r="A32" s="105" t="s">
        <v>538</v>
      </c>
      <c r="B32" s="107" t="s">
        <v>596</v>
      </c>
      <c r="C32" s="14" t="s">
        <v>209</v>
      </c>
      <c r="D32" s="27" t="s">
        <v>33</v>
      </c>
      <c r="E32" s="14" t="s">
        <v>14</v>
      </c>
      <c r="F32" s="15">
        <v>184</v>
      </c>
      <c r="G32" s="15"/>
      <c r="H32" s="51"/>
      <c r="I32" s="47">
        <f t="shared" ref="I32:I37" si="6">ROUND(H32*F32,2)</f>
        <v>0</v>
      </c>
    </row>
    <row r="33" spans="1:12" s="7" customFormat="1" ht="16.5" customHeight="1" thickBot="1" x14ac:dyDescent="0.25">
      <c r="A33" s="117" t="s">
        <v>539</v>
      </c>
      <c r="B33" s="118"/>
      <c r="C33" s="118"/>
      <c r="D33" s="118"/>
      <c r="E33" s="118"/>
      <c r="F33" s="118"/>
      <c r="G33" s="118"/>
      <c r="H33" s="56"/>
      <c r="I33" s="48">
        <f>SUM(I34:I37)</f>
        <v>0</v>
      </c>
    </row>
    <row r="34" spans="1:12" s="22" customFormat="1" ht="63.75" x14ac:dyDescent="0.2">
      <c r="A34" s="105" t="s">
        <v>540</v>
      </c>
      <c r="B34" s="107" t="s">
        <v>596</v>
      </c>
      <c r="C34" s="14" t="s">
        <v>210</v>
      </c>
      <c r="D34" s="27" t="s">
        <v>34</v>
      </c>
      <c r="E34" s="14" t="s">
        <v>10</v>
      </c>
      <c r="F34" s="15">
        <v>39811.532999999996</v>
      </c>
      <c r="G34" s="15"/>
      <c r="H34" s="51"/>
      <c r="I34" s="47">
        <f t="shared" si="6"/>
        <v>0</v>
      </c>
    </row>
    <row r="35" spans="1:12" s="22" customFormat="1" ht="38.25" x14ac:dyDescent="0.2">
      <c r="A35" s="105" t="s">
        <v>541</v>
      </c>
      <c r="B35" s="107" t="s">
        <v>596</v>
      </c>
      <c r="C35" s="14" t="s">
        <v>211</v>
      </c>
      <c r="D35" s="27" t="s">
        <v>35</v>
      </c>
      <c r="E35" s="14" t="s">
        <v>12</v>
      </c>
      <c r="F35" s="15">
        <v>1010.4449999999999</v>
      </c>
      <c r="G35" s="15"/>
      <c r="H35" s="51"/>
      <c r="I35" s="47">
        <f t="shared" si="6"/>
        <v>0</v>
      </c>
    </row>
    <row r="36" spans="1:12" s="22" customFormat="1" ht="38.25" x14ac:dyDescent="0.2">
      <c r="A36" s="105" t="s">
        <v>542</v>
      </c>
      <c r="B36" s="107" t="s">
        <v>596</v>
      </c>
      <c r="C36" s="14" t="s">
        <v>212</v>
      </c>
      <c r="D36" s="27" t="s">
        <v>36</v>
      </c>
      <c r="E36" s="14" t="s">
        <v>16</v>
      </c>
      <c r="F36" s="15">
        <v>2880</v>
      </c>
      <c r="G36" s="15"/>
      <c r="H36" s="51"/>
      <c r="I36" s="47">
        <f t="shared" si="6"/>
        <v>0</v>
      </c>
    </row>
    <row r="37" spans="1:12" s="22" customFormat="1" ht="39" thickBot="1" x14ac:dyDescent="0.25">
      <c r="A37" s="105" t="s">
        <v>543</v>
      </c>
      <c r="B37" s="107" t="s">
        <v>596</v>
      </c>
      <c r="C37" s="14" t="s">
        <v>213</v>
      </c>
      <c r="D37" s="27" t="s">
        <v>37</v>
      </c>
      <c r="E37" s="14" t="s">
        <v>11</v>
      </c>
      <c r="F37" s="15">
        <v>180</v>
      </c>
      <c r="G37" s="15"/>
      <c r="H37" s="51"/>
      <c r="I37" s="47">
        <f t="shared" si="6"/>
        <v>0</v>
      </c>
    </row>
    <row r="38" spans="1:12" s="7" customFormat="1" ht="16.5" customHeight="1" thickBot="1" x14ac:dyDescent="0.25">
      <c r="A38" s="117" t="s">
        <v>544</v>
      </c>
      <c r="B38" s="118"/>
      <c r="C38" s="118"/>
      <c r="D38" s="118"/>
      <c r="E38" s="118"/>
      <c r="F38" s="118"/>
      <c r="G38" s="118"/>
      <c r="H38" s="56"/>
      <c r="I38" s="48">
        <f>SUM(I39:I64)</f>
        <v>0</v>
      </c>
    </row>
    <row r="39" spans="1:12" s="22" customFormat="1" ht="25.5" x14ac:dyDescent="0.2">
      <c r="A39" s="105" t="s">
        <v>545</v>
      </c>
      <c r="B39" s="107" t="s">
        <v>596</v>
      </c>
      <c r="C39" s="14" t="s">
        <v>214</v>
      </c>
      <c r="D39" s="27" t="s">
        <v>38</v>
      </c>
      <c r="E39" s="14" t="s">
        <v>14</v>
      </c>
      <c r="F39" s="15">
        <v>45.32</v>
      </c>
      <c r="G39" s="15"/>
      <c r="H39" s="51"/>
      <c r="I39" s="47">
        <f t="shared" ref="I39" si="7">ROUND(H39*F39,2)</f>
        <v>0</v>
      </c>
    </row>
    <row r="40" spans="1:12" s="7" customFormat="1" ht="51" x14ac:dyDescent="0.2">
      <c r="A40" s="105" t="s">
        <v>546</v>
      </c>
      <c r="B40" s="107" t="s">
        <v>596</v>
      </c>
      <c r="C40" s="14" t="s">
        <v>215</v>
      </c>
      <c r="D40" s="27" t="s">
        <v>420</v>
      </c>
      <c r="E40" s="14" t="s">
        <v>14</v>
      </c>
      <c r="F40" s="15">
        <v>27.409999999999997</v>
      </c>
      <c r="G40" s="15"/>
      <c r="H40" s="51"/>
      <c r="I40" s="47">
        <f t="shared" ref="I40" si="8">ROUND(H40*F40,2)</f>
        <v>0</v>
      </c>
    </row>
    <row r="41" spans="1:12" s="22" customFormat="1" ht="25.5" x14ac:dyDescent="0.2">
      <c r="A41" s="105" t="s">
        <v>547</v>
      </c>
      <c r="B41" s="107" t="s">
        <v>596</v>
      </c>
      <c r="C41" s="14" t="s">
        <v>216</v>
      </c>
      <c r="D41" s="27" t="s">
        <v>39</v>
      </c>
      <c r="E41" s="14" t="s">
        <v>14</v>
      </c>
      <c r="F41" s="15">
        <v>9.94</v>
      </c>
      <c r="G41" s="15"/>
      <c r="H41" s="51"/>
      <c r="I41" s="47">
        <f t="shared" ref="I41:I46" si="9">ROUND(H41*F41,2)</f>
        <v>0</v>
      </c>
    </row>
    <row r="42" spans="1:12" s="22" customFormat="1" ht="51" x14ac:dyDescent="0.2">
      <c r="A42" s="105" t="s">
        <v>548</v>
      </c>
      <c r="B42" s="107" t="s">
        <v>596</v>
      </c>
      <c r="C42" s="14" t="s">
        <v>217</v>
      </c>
      <c r="D42" s="27" t="s">
        <v>421</v>
      </c>
      <c r="E42" s="14" t="s">
        <v>11</v>
      </c>
      <c r="F42" s="15">
        <v>46.51</v>
      </c>
      <c r="G42" s="15"/>
      <c r="H42" s="51"/>
      <c r="I42" s="47">
        <f t="shared" si="9"/>
        <v>0</v>
      </c>
    </row>
    <row r="43" spans="1:12" s="22" customFormat="1" ht="38.25" x14ac:dyDescent="0.2">
      <c r="A43" s="105" t="s">
        <v>549</v>
      </c>
      <c r="B43" s="107" t="s">
        <v>596</v>
      </c>
      <c r="C43" s="14" t="s">
        <v>218</v>
      </c>
      <c r="D43" s="27" t="s">
        <v>422</v>
      </c>
      <c r="E43" s="14" t="s">
        <v>14</v>
      </c>
      <c r="F43" s="15">
        <v>22.069999999999997</v>
      </c>
      <c r="G43" s="15"/>
      <c r="H43" s="51"/>
      <c r="I43" s="47">
        <f t="shared" si="9"/>
        <v>0</v>
      </c>
    </row>
    <row r="44" spans="1:12" s="22" customFormat="1" ht="25.5" x14ac:dyDescent="0.2">
      <c r="A44" s="105" t="s">
        <v>550</v>
      </c>
      <c r="B44" s="107" t="s">
        <v>596</v>
      </c>
      <c r="C44" s="14" t="s">
        <v>219</v>
      </c>
      <c r="D44" s="27" t="s">
        <v>40</v>
      </c>
      <c r="E44" s="14" t="s">
        <v>11</v>
      </c>
      <c r="F44" s="15">
        <v>44.64</v>
      </c>
      <c r="G44" s="15"/>
      <c r="H44" s="51"/>
      <c r="I44" s="47">
        <f t="shared" si="9"/>
        <v>0</v>
      </c>
      <c r="L44" s="54"/>
    </row>
    <row r="45" spans="1:12" s="22" customFormat="1" ht="38.25" x14ac:dyDescent="0.2">
      <c r="A45" s="105" t="s">
        <v>551</v>
      </c>
      <c r="B45" s="107" t="s">
        <v>596</v>
      </c>
      <c r="C45" s="14" t="s">
        <v>220</v>
      </c>
      <c r="D45" s="27" t="s">
        <v>41</v>
      </c>
      <c r="E45" s="14" t="s">
        <v>11</v>
      </c>
      <c r="F45" s="15">
        <v>386.22</v>
      </c>
      <c r="G45" s="15"/>
      <c r="H45" s="51"/>
      <c r="I45" s="47">
        <f t="shared" si="9"/>
        <v>0</v>
      </c>
    </row>
    <row r="46" spans="1:12" s="22" customFormat="1" ht="25.5" x14ac:dyDescent="0.2">
      <c r="A46" s="105" t="s">
        <v>552</v>
      </c>
      <c r="B46" s="107" t="s">
        <v>596</v>
      </c>
      <c r="C46" s="14" t="s">
        <v>221</v>
      </c>
      <c r="D46" s="27" t="s">
        <v>42</v>
      </c>
      <c r="E46" s="14" t="s">
        <v>11</v>
      </c>
      <c r="F46" s="15">
        <v>57.44</v>
      </c>
      <c r="G46" s="15"/>
      <c r="H46" s="51"/>
      <c r="I46" s="47">
        <f t="shared" si="9"/>
        <v>0</v>
      </c>
    </row>
    <row r="47" spans="1:12" s="22" customFormat="1" ht="25.5" x14ac:dyDescent="0.2">
      <c r="A47" s="105" t="s">
        <v>553</v>
      </c>
      <c r="B47" s="107" t="s">
        <v>596</v>
      </c>
      <c r="C47" s="14" t="s">
        <v>222</v>
      </c>
      <c r="D47" s="27" t="s">
        <v>43</v>
      </c>
      <c r="E47" s="14" t="s">
        <v>11</v>
      </c>
      <c r="F47" s="15">
        <v>1702.37</v>
      </c>
      <c r="G47" s="15"/>
      <c r="H47" s="51"/>
      <c r="I47" s="47">
        <f t="shared" ref="I47" si="10">ROUND(H47*F47,2)</f>
        <v>0</v>
      </c>
      <c r="K47" s="55"/>
      <c r="L47" s="54"/>
    </row>
    <row r="48" spans="1:12" s="22" customFormat="1" ht="38.25" x14ac:dyDescent="0.2">
      <c r="A48" s="105" t="s">
        <v>554</v>
      </c>
      <c r="B48" s="107" t="s">
        <v>596</v>
      </c>
      <c r="C48" s="14" t="s">
        <v>223</v>
      </c>
      <c r="D48" s="27" t="s">
        <v>44</v>
      </c>
      <c r="E48" s="14" t="s">
        <v>11</v>
      </c>
      <c r="F48" s="15">
        <v>221.4</v>
      </c>
      <c r="G48" s="15"/>
      <c r="H48" s="51"/>
      <c r="I48" s="47">
        <f t="shared" ref="I48:I53" si="11">ROUND(H48*F48,2)</f>
        <v>0</v>
      </c>
      <c r="K48" s="54"/>
      <c r="L48" s="54"/>
    </row>
    <row r="49" spans="1:12" s="22" customFormat="1" ht="25.5" x14ac:dyDescent="0.2">
      <c r="A49" s="105" t="s">
        <v>555</v>
      </c>
      <c r="B49" s="107" t="s">
        <v>596</v>
      </c>
      <c r="C49" s="14" t="s">
        <v>224</v>
      </c>
      <c r="D49" s="27" t="s">
        <v>45</v>
      </c>
      <c r="E49" s="14" t="s">
        <v>18</v>
      </c>
      <c r="F49" s="15">
        <v>16</v>
      </c>
      <c r="G49" s="15"/>
      <c r="H49" s="51"/>
      <c r="I49" s="47">
        <f t="shared" si="11"/>
        <v>0</v>
      </c>
      <c r="K49" s="54"/>
      <c r="L49" s="54"/>
    </row>
    <row r="50" spans="1:12" s="22" customFormat="1" ht="38.25" x14ac:dyDescent="0.2">
      <c r="A50" s="105" t="s">
        <v>556</v>
      </c>
      <c r="B50" s="107" t="s">
        <v>596</v>
      </c>
      <c r="C50" s="14" t="s">
        <v>225</v>
      </c>
      <c r="D50" s="27" t="s">
        <v>423</v>
      </c>
      <c r="E50" s="14" t="s">
        <v>15</v>
      </c>
      <c r="F50" s="15">
        <v>313.82</v>
      </c>
      <c r="G50" s="15"/>
      <c r="H50" s="51"/>
      <c r="I50" s="47">
        <f t="shared" si="11"/>
        <v>0</v>
      </c>
      <c r="K50" s="54"/>
      <c r="L50" s="54"/>
    </row>
    <row r="51" spans="1:12" s="22" customFormat="1" ht="25.5" x14ac:dyDescent="0.2">
      <c r="A51" s="105" t="s">
        <v>557</v>
      </c>
      <c r="B51" s="107" t="s">
        <v>596</v>
      </c>
      <c r="C51" s="14" t="s">
        <v>226</v>
      </c>
      <c r="D51" s="27" t="s">
        <v>424</v>
      </c>
      <c r="E51" s="14" t="s">
        <v>11</v>
      </c>
      <c r="F51" s="15">
        <v>284.39999999999998</v>
      </c>
      <c r="G51" s="15"/>
      <c r="H51" s="51"/>
      <c r="I51" s="47">
        <f t="shared" si="11"/>
        <v>0</v>
      </c>
      <c r="K51" s="54"/>
      <c r="L51" s="54"/>
    </row>
    <row r="52" spans="1:12" s="22" customFormat="1" ht="25.5" x14ac:dyDescent="0.2">
      <c r="A52" s="105" t="s">
        <v>558</v>
      </c>
      <c r="B52" s="107" t="s">
        <v>596</v>
      </c>
      <c r="C52" s="14" t="s">
        <v>227</v>
      </c>
      <c r="D52" s="27" t="s">
        <v>46</v>
      </c>
      <c r="E52" s="14" t="s">
        <v>18</v>
      </c>
      <c r="F52" s="15">
        <v>14</v>
      </c>
      <c r="G52" s="15"/>
      <c r="H52" s="51"/>
      <c r="I52" s="47">
        <f t="shared" si="11"/>
        <v>0</v>
      </c>
      <c r="K52" s="54"/>
      <c r="L52" s="54"/>
    </row>
    <row r="53" spans="1:12" s="22" customFormat="1" x14ac:dyDescent="0.2">
      <c r="A53" s="105" t="s">
        <v>559</v>
      </c>
      <c r="B53" s="107" t="s">
        <v>596</v>
      </c>
      <c r="C53" s="14" t="s">
        <v>228</v>
      </c>
      <c r="D53" s="27" t="s">
        <v>47</v>
      </c>
      <c r="E53" s="14" t="s">
        <v>18</v>
      </c>
      <c r="F53" s="15">
        <v>15</v>
      </c>
      <c r="G53" s="15"/>
      <c r="H53" s="51"/>
      <c r="I53" s="47">
        <f t="shared" si="11"/>
        <v>0</v>
      </c>
      <c r="K53" s="54"/>
      <c r="L53" s="54"/>
    </row>
    <row r="54" spans="1:12" s="22" customFormat="1" ht="25.5" x14ac:dyDescent="0.2">
      <c r="A54" s="105" t="s">
        <v>560</v>
      </c>
      <c r="B54" s="107" t="s">
        <v>596</v>
      </c>
      <c r="C54" s="14" t="s">
        <v>229</v>
      </c>
      <c r="D54" s="27" t="s">
        <v>48</v>
      </c>
      <c r="E54" s="14" t="s">
        <v>15</v>
      </c>
      <c r="F54" s="15">
        <v>4</v>
      </c>
      <c r="G54" s="15"/>
      <c r="H54" s="51"/>
      <c r="I54" s="47">
        <f t="shared" ref="I54:I58" si="12">ROUND(H54*F54,2)</f>
        <v>0</v>
      </c>
      <c r="K54" s="54"/>
      <c r="L54" s="54"/>
    </row>
    <row r="55" spans="1:12" s="22" customFormat="1" ht="25.5" x14ac:dyDescent="0.2">
      <c r="A55" s="105" t="s">
        <v>561</v>
      </c>
      <c r="B55" s="107" t="s">
        <v>596</v>
      </c>
      <c r="C55" s="14" t="s">
        <v>230</v>
      </c>
      <c r="D55" s="27" t="s">
        <v>49</v>
      </c>
      <c r="E55" s="14" t="s">
        <v>11</v>
      </c>
      <c r="F55" s="15">
        <v>326.18</v>
      </c>
      <c r="G55" s="15"/>
      <c r="H55" s="51"/>
      <c r="I55" s="47">
        <f t="shared" si="12"/>
        <v>0</v>
      </c>
      <c r="K55" s="54"/>
      <c r="L55" s="54"/>
    </row>
    <row r="56" spans="1:12" s="22" customFormat="1" ht="38.25" x14ac:dyDescent="0.2">
      <c r="A56" s="105" t="s">
        <v>562</v>
      </c>
      <c r="B56" s="107" t="s">
        <v>596</v>
      </c>
      <c r="C56" s="14" t="s">
        <v>231</v>
      </c>
      <c r="D56" s="27" t="s">
        <v>50</v>
      </c>
      <c r="E56" s="14" t="s">
        <v>14</v>
      </c>
      <c r="F56" s="15">
        <v>673.63</v>
      </c>
      <c r="G56" s="15"/>
      <c r="H56" s="51"/>
      <c r="I56" s="47">
        <f t="shared" si="12"/>
        <v>0</v>
      </c>
      <c r="K56" s="54"/>
      <c r="L56" s="54"/>
    </row>
    <row r="57" spans="1:12" s="22" customFormat="1" ht="38.25" x14ac:dyDescent="0.2">
      <c r="A57" s="105" t="s">
        <v>563</v>
      </c>
      <c r="B57" s="107" t="s">
        <v>596</v>
      </c>
      <c r="C57" s="14" t="s">
        <v>232</v>
      </c>
      <c r="D57" s="27" t="s">
        <v>425</v>
      </c>
      <c r="E57" s="14" t="s">
        <v>14</v>
      </c>
      <c r="F57" s="15">
        <v>7.2</v>
      </c>
      <c r="G57" s="15"/>
      <c r="H57" s="51"/>
      <c r="I57" s="47">
        <f t="shared" si="12"/>
        <v>0</v>
      </c>
      <c r="K57" s="54"/>
      <c r="L57" s="54"/>
    </row>
    <row r="58" spans="1:12" s="22" customFormat="1" ht="51" x14ac:dyDescent="0.2">
      <c r="A58" s="105" t="s">
        <v>564</v>
      </c>
      <c r="B58" s="107" t="s">
        <v>596</v>
      </c>
      <c r="C58" s="14" t="s">
        <v>233</v>
      </c>
      <c r="D58" s="27" t="s">
        <v>51</v>
      </c>
      <c r="E58" s="14" t="s">
        <v>14</v>
      </c>
      <c r="F58" s="15">
        <v>36</v>
      </c>
      <c r="G58" s="15"/>
      <c r="H58" s="51"/>
      <c r="I58" s="47">
        <f t="shared" si="12"/>
        <v>0</v>
      </c>
      <c r="K58" s="54"/>
      <c r="L58" s="54"/>
    </row>
    <row r="59" spans="1:12" s="22" customFormat="1" ht="38.25" x14ac:dyDescent="0.2">
      <c r="A59" s="105" t="s">
        <v>565</v>
      </c>
      <c r="B59" s="107" t="s">
        <v>596</v>
      </c>
      <c r="C59" s="14" t="s">
        <v>234</v>
      </c>
      <c r="D59" s="27" t="s">
        <v>52</v>
      </c>
      <c r="E59" s="14" t="s">
        <v>14</v>
      </c>
      <c r="F59" s="15">
        <v>3</v>
      </c>
      <c r="G59" s="15"/>
      <c r="H59" s="51"/>
      <c r="I59" s="47">
        <f t="shared" ref="I59:I61" si="13">ROUND(H59*F59,2)</f>
        <v>0</v>
      </c>
      <c r="K59" s="54"/>
      <c r="L59" s="54"/>
    </row>
    <row r="60" spans="1:12" s="22" customFormat="1" ht="76.5" x14ac:dyDescent="0.2">
      <c r="A60" s="105" t="s">
        <v>566</v>
      </c>
      <c r="B60" s="107" t="s">
        <v>596</v>
      </c>
      <c r="C60" s="14" t="s">
        <v>235</v>
      </c>
      <c r="D60" s="27" t="s">
        <v>486</v>
      </c>
      <c r="E60" s="14" t="s">
        <v>17</v>
      </c>
      <c r="F60" s="15">
        <v>480</v>
      </c>
      <c r="G60" s="15"/>
      <c r="H60" s="51"/>
      <c r="I60" s="47">
        <f t="shared" si="13"/>
        <v>0</v>
      </c>
      <c r="K60" s="54"/>
      <c r="L60" s="54"/>
    </row>
    <row r="61" spans="1:12" s="22" customFormat="1" ht="51" x14ac:dyDescent="0.2">
      <c r="A61" s="105" t="s">
        <v>567</v>
      </c>
      <c r="B61" s="107" t="s">
        <v>596</v>
      </c>
      <c r="C61" s="14" t="s">
        <v>236</v>
      </c>
      <c r="D61" s="27" t="s">
        <v>487</v>
      </c>
      <c r="E61" s="14" t="s">
        <v>17</v>
      </c>
      <c r="F61" s="15">
        <v>120</v>
      </c>
      <c r="G61" s="15"/>
      <c r="H61" s="51"/>
      <c r="I61" s="47">
        <f t="shared" si="13"/>
        <v>0</v>
      </c>
      <c r="K61" s="54"/>
      <c r="L61" s="54"/>
    </row>
    <row r="62" spans="1:12" s="22" customFormat="1" ht="25.5" x14ac:dyDescent="0.2">
      <c r="A62" s="105" t="s">
        <v>568</v>
      </c>
      <c r="B62" s="107" t="s">
        <v>596</v>
      </c>
      <c r="C62" s="14" t="s">
        <v>237</v>
      </c>
      <c r="D62" s="27" t="s">
        <v>53</v>
      </c>
      <c r="E62" s="14" t="s">
        <v>11</v>
      </c>
      <c r="F62" s="15">
        <v>180</v>
      </c>
      <c r="G62" s="15"/>
      <c r="H62" s="51"/>
      <c r="I62" s="47">
        <f t="shared" ref="I62" si="14">ROUND(H62*F62,2)</f>
        <v>0</v>
      </c>
      <c r="K62" s="54"/>
      <c r="L62" s="54"/>
    </row>
    <row r="63" spans="1:12" s="22" customFormat="1" ht="38.25" x14ac:dyDescent="0.2">
      <c r="A63" s="105" t="s">
        <v>569</v>
      </c>
      <c r="B63" s="107" t="s">
        <v>596</v>
      </c>
      <c r="C63" s="14" t="s">
        <v>238</v>
      </c>
      <c r="D63" s="27" t="s">
        <v>488</v>
      </c>
      <c r="E63" s="14" t="s">
        <v>18</v>
      </c>
      <c r="F63" s="15">
        <v>1</v>
      </c>
      <c r="G63" s="15"/>
      <c r="H63" s="51"/>
      <c r="I63" s="47">
        <f t="shared" ref="I63" si="15">ROUND(H63*F63,2)</f>
        <v>0</v>
      </c>
      <c r="K63" s="54"/>
      <c r="L63" s="54"/>
    </row>
    <row r="64" spans="1:12" s="22" customFormat="1" ht="39" thickBot="1" x14ac:dyDescent="0.25">
      <c r="A64" s="105" t="s">
        <v>570</v>
      </c>
      <c r="B64" s="107" t="s">
        <v>596</v>
      </c>
      <c r="C64" s="14" t="s">
        <v>239</v>
      </c>
      <c r="D64" s="27" t="s">
        <v>54</v>
      </c>
      <c r="E64" s="14" t="s">
        <v>11</v>
      </c>
      <c r="F64" s="15">
        <v>200</v>
      </c>
      <c r="G64" s="15"/>
      <c r="H64" s="51"/>
      <c r="I64" s="47">
        <f t="shared" ref="I64" si="16">ROUND(H64*F64,2)</f>
        <v>0</v>
      </c>
      <c r="K64" s="54"/>
      <c r="L64" s="54"/>
    </row>
    <row r="65" spans="1:12" s="7" customFormat="1" ht="15" customHeight="1" thickBot="1" x14ac:dyDescent="0.25">
      <c r="A65" s="117" t="s">
        <v>768</v>
      </c>
      <c r="B65" s="118"/>
      <c r="C65" s="118"/>
      <c r="D65" s="118"/>
      <c r="E65" s="118"/>
      <c r="F65" s="118"/>
      <c r="G65" s="118"/>
      <c r="H65" s="56"/>
      <c r="I65" s="48">
        <f>SUM(I66:I71)</f>
        <v>0</v>
      </c>
    </row>
    <row r="66" spans="1:12" s="22" customFormat="1" ht="102" x14ac:dyDescent="0.2">
      <c r="A66" s="105" t="s">
        <v>769</v>
      </c>
      <c r="B66" s="107" t="s">
        <v>596</v>
      </c>
      <c r="C66" s="14" t="s">
        <v>240</v>
      </c>
      <c r="D66" s="27" t="s">
        <v>55</v>
      </c>
      <c r="E66" s="14" t="s">
        <v>15</v>
      </c>
      <c r="F66" s="15">
        <v>50</v>
      </c>
      <c r="G66" s="15"/>
      <c r="H66" s="51"/>
      <c r="I66" s="47">
        <f t="shared" ref="I66" si="17">ROUND(H66*F66,2)</f>
        <v>0</v>
      </c>
      <c r="K66" s="54"/>
      <c r="L66" s="54"/>
    </row>
    <row r="67" spans="1:12" s="22" customFormat="1" ht="102" x14ac:dyDescent="0.2">
      <c r="A67" s="108" t="s">
        <v>770</v>
      </c>
      <c r="B67" s="109" t="s">
        <v>596</v>
      </c>
      <c r="C67" s="14" t="s">
        <v>241</v>
      </c>
      <c r="D67" s="27" t="s">
        <v>56</v>
      </c>
      <c r="E67" s="14" t="s">
        <v>15</v>
      </c>
      <c r="F67" s="15">
        <v>65</v>
      </c>
      <c r="G67" s="15"/>
      <c r="H67" s="51"/>
      <c r="I67" s="47">
        <f t="shared" ref="I67:I71" si="18">ROUND(H67*F67,2)</f>
        <v>0</v>
      </c>
      <c r="K67" s="54"/>
      <c r="L67" s="54"/>
    </row>
    <row r="68" spans="1:12" s="22" customFormat="1" ht="102" x14ac:dyDescent="0.2">
      <c r="A68" s="105" t="s">
        <v>771</v>
      </c>
      <c r="B68" s="107" t="s">
        <v>596</v>
      </c>
      <c r="C68" s="14" t="s">
        <v>242</v>
      </c>
      <c r="D68" s="27" t="s">
        <v>57</v>
      </c>
      <c r="E68" s="14" t="s">
        <v>18</v>
      </c>
      <c r="F68" s="15">
        <v>5</v>
      </c>
      <c r="G68" s="15"/>
      <c r="H68" s="51"/>
      <c r="I68" s="47">
        <f t="shared" si="18"/>
        <v>0</v>
      </c>
      <c r="K68" s="54"/>
      <c r="L68" s="54"/>
    </row>
    <row r="69" spans="1:12" s="22" customFormat="1" ht="89.25" x14ac:dyDescent="0.2">
      <c r="A69" s="105" t="s">
        <v>772</v>
      </c>
      <c r="B69" s="107" t="s">
        <v>596</v>
      </c>
      <c r="C69" s="14" t="s">
        <v>243</v>
      </c>
      <c r="D69" s="27" t="s">
        <v>58</v>
      </c>
      <c r="E69" s="14" t="s">
        <v>18</v>
      </c>
      <c r="F69" s="15">
        <v>10</v>
      </c>
      <c r="G69" s="15"/>
      <c r="H69" s="51"/>
      <c r="I69" s="47">
        <f t="shared" si="18"/>
        <v>0</v>
      </c>
      <c r="K69" s="54"/>
      <c r="L69" s="54"/>
    </row>
    <row r="70" spans="1:12" s="22" customFormat="1" ht="89.25" x14ac:dyDescent="0.2">
      <c r="A70" s="105" t="s">
        <v>773</v>
      </c>
      <c r="B70" s="107" t="s">
        <v>596</v>
      </c>
      <c r="C70" s="14" t="s">
        <v>244</v>
      </c>
      <c r="D70" s="27" t="s">
        <v>59</v>
      </c>
      <c r="E70" s="14" t="s">
        <v>18</v>
      </c>
      <c r="F70" s="15">
        <v>5</v>
      </c>
      <c r="G70" s="15"/>
      <c r="H70" s="51"/>
      <c r="I70" s="47">
        <f t="shared" si="18"/>
        <v>0</v>
      </c>
      <c r="K70" s="54"/>
      <c r="L70" s="54"/>
    </row>
    <row r="71" spans="1:12" s="22" customFormat="1" ht="13.5" thickBot="1" x14ac:dyDescent="0.25">
      <c r="A71" s="110" t="s">
        <v>774</v>
      </c>
      <c r="B71" s="109" t="s">
        <v>596</v>
      </c>
      <c r="C71" s="14" t="s">
        <v>245</v>
      </c>
      <c r="D71" s="27" t="s">
        <v>60</v>
      </c>
      <c r="E71" s="14" t="s">
        <v>14</v>
      </c>
      <c r="F71" s="15">
        <v>16.100000000000001</v>
      </c>
      <c r="G71" s="15"/>
      <c r="H71" s="51"/>
      <c r="I71" s="47">
        <f t="shared" si="18"/>
        <v>0</v>
      </c>
      <c r="K71" s="54"/>
      <c r="L71" s="54"/>
    </row>
    <row r="72" spans="1:12" s="7" customFormat="1" ht="15" customHeight="1" thickBot="1" x14ac:dyDescent="0.25">
      <c r="A72" s="117" t="s">
        <v>759</v>
      </c>
      <c r="B72" s="118"/>
      <c r="C72" s="118"/>
      <c r="D72" s="118"/>
      <c r="E72" s="118"/>
      <c r="F72" s="118"/>
      <c r="G72" s="118"/>
      <c r="H72" s="56"/>
      <c r="I72" s="48">
        <f>SUM(I73:I80)</f>
        <v>0</v>
      </c>
    </row>
    <row r="73" spans="1:12" s="22" customFormat="1" ht="25.5" x14ac:dyDescent="0.2">
      <c r="A73" s="105" t="s">
        <v>760</v>
      </c>
      <c r="B73" s="107" t="s">
        <v>596</v>
      </c>
      <c r="C73" s="14" t="s">
        <v>246</v>
      </c>
      <c r="D73" s="27" t="s">
        <v>61</v>
      </c>
      <c r="E73" s="14" t="s">
        <v>14</v>
      </c>
      <c r="F73" s="15">
        <v>86.28</v>
      </c>
      <c r="G73" s="15"/>
      <c r="H73" s="51"/>
      <c r="I73" s="47">
        <f t="shared" ref="I73" si="19">ROUND(H73*F73,2)</f>
        <v>0</v>
      </c>
      <c r="K73" s="54"/>
      <c r="L73" s="54"/>
    </row>
    <row r="74" spans="1:12" s="22" customFormat="1" ht="38.25" x14ac:dyDescent="0.2">
      <c r="A74" s="105" t="s">
        <v>761</v>
      </c>
      <c r="B74" s="107" t="s">
        <v>596</v>
      </c>
      <c r="C74" s="14" t="s">
        <v>247</v>
      </c>
      <c r="D74" s="27" t="s">
        <v>62</v>
      </c>
      <c r="E74" s="14" t="s">
        <v>14</v>
      </c>
      <c r="F74" s="15">
        <v>129.41999999999999</v>
      </c>
      <c r="G74" s="15"/>
      <c r="H74" s="51"/>
      <c r="I74" s="47">
        <f t="shared" ref="I74" si="20">ROUND(H74*F74,2)</f>
        <v>0</v>
      </c>
      <c r="K74" s="54"/>
      <c r="L74" s="54"/>
    </row>
    <row r="75" spans="1:12" s="22" customFormat="1" ht="25.5" x14ac:dyDescent="0.2">
      <c r="A75" s="105" t="s">
        <v>762</v>
      </c>
      <c r="B75" s="107" t="s">
        <v>596</v>
      </c>
      <c r="C75" s="14" t="s">
        <v>248</v>
      </c>
      <c r="D75" s="27" t="s">
        <v>63</v>
      </c>
      <c r="E75" s="14" t="s">
        <v>14</v>
      </c>
      <c r="F75" s="15">
        <v>129.41999999999999</v>
      </c>
      <c r="G75" s="15"/>
      <c r="H75" s="51"/>
      <c r="I75" s="47">
        <f t="shared" ref="I75:I80" si="21">ROUND(H75*F75,2)</f>
        <v>0</v>
      </c>
      <c r="K75" s="54"/>
      <c r="L75" s="54"/>
    </row>
    <row r="76" spans="1:12" s="22" customFormat="1" ht="102" x14ac:dyDescent="0.2">
      <c r="A76" s="105" t="s">
        <v>763</v>
      </c>
      <c r="B76" s="107" t="s">
        <v>596</v>
      </c>
      <c r="C76" s="14" t="s">
        <v>249</v>
      </c>
      <c r="D76" s="27" t="s">
        <v>64</v>
      </c>
      <c r="E76" s="14" t="s">
        <v>11</v>
      </c>
      <c r="F76" s="15">
        <v>641.70000000000005</v>
      </c>
      <c r="G76" s="15"/>
      <c r="H76" s="51"/>
      <c r="I76" s="47">
        <f t="shared" si="21"/>
        <v>0</v>
      </c>
      <c r="K76" s="54"/>
      <c r="L76" s="54"/>
    </row>
    <row r="77" spans="1:12" s="22" customFormat="1" ht="102" x14ac:dyDescent="0.2">
      <c r="A77" s="105" t="s">
        <v>764</v>
      </c>
      <c r="B77" s="107" t="s">
        <v>596</v>
      </c>
      <c r="C77" s="14" t="s">
        <v>250</v>
      </c>
      <c r="D77" s="27" t="s">
        <v>65</v>
      </c>
      <c r="E77" s="14" t="s">
        <v>11</v>
      </c>
      <c r="F77" s="15">
        <v>60</v>
      </c>
      <c r="G77" s="15"/>
      <c r="H77" s="51"/>
      <c r="I77" s="47">
        <f t="shared" si="21"/>
        <v>0</v>
      </c>
      <c r="K77" s="54"/>
      <c r="L77" s="54"/>
    </row>
    <row r="78" spans="1:12" s="22" customFormat="1" ht="102" x14ac:dyDescent="0.2">
      <c r="A78" s="105" t="s">
        <v>765</v>
      </c>
      <c r="B78" s="107" t="s">
        <v>596</v>
      </c>
      <c r="C78" s="14" t="s">
        <v>251</v>
      </c>
      <c r="D78" s="27" t="s">
        <v>66</v>
      </c>
      <c r="E78" s="14" t="s">
        <v>11</v>
      </c>
      <c r="F78" s="15">
        <v>804.68</v>
      </c>
      <c r="G78" s="15"/>
      <c r="H78" s="51"/>
      <c r="I78" s="47">
        <f t="shared" si="21"/>
        <v>0</v>
      </c>
      <c r="K78" s="54"/>
      <c r="L78" s="54"/>
    </row>
    <row r="79" spans="1:12" s="22" customFormat="1" ht="102" x14ac:dyDescent="0.2">
      <c r="A79" s="105" t="s">
        <v>766</v>
      </c>
      <c r="B79" s="107" t="s">
        <v>596</v>
      </c>
      <c r="C79" s="14" t="s">
        <v>252</v>
      </c>
      <c r="D79" s="27" t="s">
        <v>67</v>
      </c>
      <c r="E79" s="14" t="s">
        <v>11</v>
      </c>
      <c r="F79" s="15">
        <v>862.8</v>
      </c>
      <c r="G79" s="15"/>
      <c r="H79" s="51"/>
      <c r="I79" s="47">
        <f t="shared" si="21"/>
        <v>0</v>
      </c>
      <c r="K79" s="54"/>
      <c r="L79" s="54"/>
    </row>
    <row r="80" spans="1:12" s="22" customFormat="1" ht="64.5" thickBot="1" x14ac:dyDescent="0.25">
      <c r="A80" s="105" t="s">
        <v>767</v>
      </c>
      <c r="B80" s="107" t="s">
        <v>596</v>
      </c>
      <c r="C80" s="14" t="s">
        <v>253</v>
      </c>
      <c r="D80" s="27" t="s">
        <v>68</v>
      </c>
      <c r="E80" s="14" t="s">
        <v>15</v>
      </c>
      <c r="F80" s="15">
        <v>287.60000000000002</v>
      </c>
      <c r="G80" s="15"/>
      <c r="H80" s="51"/>
      <c r="I80" s="47">
        <f t="shared" si="21"/>
        <v>0</v>
      </c>
      <c r="K80" s="54"/>
      <c r="L80" s="54"/>
    </row>
    <row r="81" spans="1:12" s="7" customFormat="1" ht="15.75" customHeight="1" thickBot="1" x14ac:dyDescent="0.25">
      <c r="A81" s="117" t="s">
        <v>743</v>
      </c>
      <c r="B81" s="118"/>
      <c r="C81" s="118"/>
      <c r="D81" s="118"/>
      <c r="E81" s="118"/>
      <c r="F81" s="118"/>
      <c r="G81" s="118"/>
      <c r="H81" s="56"/>
      <c r="I81" s="48">
        <f>SUM(I82:I96)</f>
        <v>0</v>
      </c>
    </row>
    <row r="82" spans="1:12" s="22" customFormat="1" ht="38.25" x14ac:dyDescent="0.2">
      <c r="A82" s="105" t="s">
        <v>744</v>
      </c>
      <c r="B82" s="107" t="s">
        <v>596</v>
      </c>
      <c r="C82" s="14" t="s">
        <v>254</v>
      </c>
      <c r="D82" s="27" t="s">
        <v>69</v>
      </c>
      <c r="E82" s="14" t="s">
        <v>11</v>
      </c>
      <c r="F82" s="15">
        <v>376.8</v>
      </c>
      <c r="G82" s="15"/>
      <c r="H82" s="51"/>
      <c r="I82" s="47">
        <f t="shared" ref="I82" si="22">ROUND(H82*F82,2)</f>
        <v>0</v>
      </c>
      <c r="K82" s="54"/>
      <c r="L82" s="54"/>
    </row>
    <row r="83" spans="1:12" s="22" customFormat="1" ht="89.25" x14ac:dyDescent="0.2">
      <c r="A83" s="105" t="s">
        <v>745</v>
      </c>
      <c r="B83" s="107" t="s">
        <v>596</v>
      </c>
      <c r="C83" s="14" t="s">
        <v>255</v>
      </c>
      <c r="D83" s="27" t="s">
        <v>426</v>
      </c>
      <c r="E83" s="14" t="s">
        <v>11</v>
      </c>
      <c r="F83" s="15">
        <v>278.74</v>
      </c>
      <c r="G83" s="15"/>
      <c r="H83" s="51"/>
      <c r="I83" s="47">
        <f t="shared" ref="I83" si="23">ROUND(H83*F83,2)</f>
        <v>0</v>
      </c>
      <c r="K83" s="54"/>
      <c r="L83" s="54"/>
    </row>
    <row r="84" spans="1:12" s="22" customFormat="1" ht="51" x14ac:dyDescent="0.2">
      <c r="A84" s="105" t="s">
        <v>746</v>
      </c>
      <c r="B84" s="107" t="s">
        <v>596</v>
      </c>
      <c r="C84" s="14" t="s">
        <v>256</v>
      </c>
      <c r="D84" s="27" t="s">
        <v>70</v>
      </c>
      <c r="E84" s="14" t="s">
        <v>18</v>
      </c>
      <c r="F84" s="15">
        <v>6</v>
      </c>
      <c r="G84" s="15"/>
      <c r="H84" s="51"/>
      <c r="I84" s="47">
        <f t="shared" ref="I84:I93" si="24">ROUND(H84*F84,2)</f>
        <v>0</v>
      </c>
      <c r="K84" s="54"/>
      <c r="L84" s="54"/>
    </row>
    <row r="85" spans="1:12" s="22" customFormat="1" ht="38.25" x14ac:dyDescent="0.2">
      <c r="A85" s="105" t="s">
        <v>747</v>
      </c>
      <c r="B85" s="107" t="s">
        <v>596</v>
      </c>
      <c r="C85" s="14" t="s">
        <v>257</v>
      </c>
      <c r="D85" s="27" t="s">
        <v>71</v>
      </c>
      <c r="E85" s="14" t="s">
        <v>11</v>
      </c>
      <c r="F85" s="15">
        <v>80</v>
      </c>
      <c r="G85" s="15"/>
      <c r="H85" s="51"/>
      <c r="I85" s="47">
        <f t="shared" si="24"/>
        <v>0</v>
      </c>
      <c r="K85" s="54"/>
      <c r="L85" s="54"/>
    </row>
    <row r="86" spans="1:12" s="22" customFormat="1" ht="25.5" x14ac:dyDescent="0.2">
      <c r="A86" s="105" t="s">
        <v>748</v>
      </c>
      <c r="B86" s="107" t="s">
        <v>596</v>
      </c>
      <c r="C86" s="14" t="s">
        <v>258</v>
      </c>
      <c r="D86" s="27" t="s">
        <v>72</v>
      </c>
      <c r="E86" s="14" t="s">
        <v>14</v>
      </c>
      <c r="F86" s="15">
        <v>37.68</v>
      </c>
      <c r="G86" s="15"/>
      <c r="H86" s="51"/>
      <c r="I86" s="47">
        <f t="shared" si="24"/>
        <v>0</v>
      </c>
      <c r="K86" s="54"/>
      <c r="L86" s="54"/>
    </row>
    <row r="87" spans="1:12" s="22" customFormat="1" ht="25.5" x14ac:dyDescent="0.2">
      <c r="A87" s="105" t="s">
        <v>749</v>
      </c>
      <c r="B87" s="107" t="s">
        <v>596</v>
      </c>
      <c r="C87" s="14" t="s">
        <v>259</v>
      </c>
      <c r="D87" s="27" t="s">
        <v>73</v>
      </c>
      <c r="E87" s="14" t="s">
        <v>15</v>
      </c>
      <c r="F87" s="15">
        <v>360.71</v>
      </c>
      <c r="G87" s="15"/>
      <c r="H87" s="51"/>
      <c r="I87" s="47">
        <f t="shared" si="24"/>
        <v>0</v>
      </c>
      <c r="K87" s="54"/>
      <c r="L87" s="54"/>
    </row>
    <row r="88" spans="1:12" s="22" customFormat="1" ht="38.25" x14ac:dyDescent="0.2">
      <c r="A88" s="105" t="s">
        <v>750</v>
      </c>
      <c r="B88" s="107" t="s">
        <v>596</v>
      </c>
      <c r="C88" s="14" t="s">
        <v>260</v>
      </c>
      <c r="D88" s="27" t="s">
        <v>74</v>
      </c>
      <c r="E88" s="14" t="s">
        <v>15</v>
      </c>
      <c r="F88" s="15">
        <v>22</v>
      </c>
      <c r="G88" s="15"/>
      <c r="H88" s="51"/>
      <c r="I88" s="47">
        <f t="shared" si="24"/>
        <v>0</v>
      </c>
      <c r="K88" s="54"/>
      <c r="L88" s="54"/>
    </row>
    <row r="89" spans="1:12" s="22" customFormat="1" ht="63.75" x14ac:dyDescent="0.2">
      <c r="A89" s="105" t="s">
        <v>751</v>
      </c>
      <c r="B89" s="107" t="s">
        <v>596</v>
      </c>
      <c r="C89" s="14" t="s">
        <v>261</v>
      </c>
      <c r="D89" s="27" t="s">
        <v>75</v>
      </c>
      <c r="E89" s="14" t="s">
        <v>18</v>
      </c>
      <c r="F89" s="15">
        <v>8</v>
      </c>
      <c r="G89" s="15"/>
      <c r="H89" s="51"/>
      <c r="I89" s="47">
        <f t="shared" si="24"/>
        <v>0</v>
      </c>
      <c r="K89" s="54"/>
      <c r="L89" s="54"/>
    </row>
    <row r="90" spans="1:12" s="22" customFormat="1" ht="76.5" x14ac:dyDescent="0.2">
      <c r="A90" s="105" t="s">
        <v>752</v>
      </c>
      <c r="B90" s="107" t="s">
        <v>596</v>
      </c>
      <c r="C90" s="14" t="s">
        <v>262</v>
      </c>
      <c r="D90" s="27" t="s">
        <v>76</v>
      </c>
      <c r="E90" s="14" t="s">
        <v>18</v>
      </c>
      <c r="F90" s="15">
        <v>6</v>
      </c>
      <c r="G90" s="15"/>
      <c r="H90" s="51"/>
      <c r="I90" s="47">
        <f t="shared" si="24"/>
        <v>0</v>
      </c>
      <c r="K90" s="54"/>
      <c r="L90" s="54"/>
    </row>
    <row r="91" spans="1:12" s="22" customFormat="1" ht="89.25" x14ac:dyDescent="0.2">
      <c r="A91" s="105" t="s">
        <v>753</v>
      </c>
      <c r="B91" s="107" t="s">
        <v>596</v>
      </c>
      <c r="C91" s="14" t="s">
        <v>263</v>
      </c>
      <c r="D91" s="27" t="s">
        <v>77</v>
      </c>
      <c r="E91" s="14" t="s">
        <v>11</v>
      </c>
      <c r="F91" s="15">
        <v>400.50000000000006</v>
      </c>
      <c r="G91" s="15"/>
      <c r="H91" s="51"/>
      <c r="I91" s="47">
        <f t="shared" si="24"/>
        <v>0</v>
      </c>
      <c r="K91" s="54"/>
      <c r="L91" s="54"/>
    </row>
    <row r="92" spans="1:12" s="22" customFormat="1" ht="89.25" x14ac:dyDescent="0.2">
      <c r="A92" s="105" t="s">
        <v>754</v>
      </c>
      <c r="B92" s="107" t="s">
        <v>596</v>
      </c>
      <c r="C92" s="14" t="s">
        <v>264</v>
      </c>
      <c r="D92" s="27" t="s">
        <v>78</v>
      </c>
      <c r="E92" s="14" t="s">
        <v>18</v>
      </c>
      <c r="F92" s="15">
        <v>2</v>
      </c>
      <c r="G92" s="15"/>
      <c r="H92" s="51"/>
      <c r="I92" s="47">
        <f t="shared" si="24"/>
        <v>0</v>
      </c>
      <c r="K92" s="54"/>
      <c r="L92" s="54"/>
    </row>
    <row r="93" spans="1:12" s="22" customFormat="1" ht="63.75" x14ac:dyDescent="0.2">
      <c r="A93" s="105" t="s">
        <v>755</v>
      </c>
      <c r="B93" s="107" t="s">
        <v>596</v>
      </c>
      <c r="C93" s="14" t="s">
        <v>265</v>
      </c>
      <c r="D93" s="27" t="s">
        <v>79</v>
      </c>
      <c r="E93" s="14" t="s">
        <v>18</v>
      </c>
      <c r="F93" s="15">
        <v>2</v>
      </c>
      <c r="G93" s="15"/>
      <c r="H93" s="51"/>
      <c r="I93" s="47">
        <f t="shared" si="24"/>
        <v>0</v>
      </c>
      <c r="K93" s="54"/>
      <c r="L93" s="54"/>
    </row>
    <row r="94" spans="1:12" s="22" customFormat="1" ht="63.75" x14ac:dyDescent="0.2">
      <c r="A94" s="105" t="s">
        <v>756</v>
      </c>
      <c r="B94" s="107" t="s">
        <v>596</v>
      </c>
      <c r="C94" s="14" t="s">
        <v>266</v>
      </c>
      <c r="D94" s="27" t="s">
        <v>80</v>
      </c>
      <c r="E94" s="14" t="s">
        <v>18</v>
      </c>
      <c r="F94" s="15">
        <v>2</v>
      </c>
      <c r="G94" s="15"/>
      <c r="H94" s="51"/>
      <c r="I94" s="47">
        <f t="shared" ref="I94:I96" si="25">ROUND(H94*F94,2)</f>
        <v>0</v>
      </c>
      <c r="K94" s="54"/>
      <c r="L94" s="54"/>
    </row>
    <row r="95" spans="1:12" s="22" customFormat="1" ht="25.5" x14ac:dyDescent="0.2">
      <c r="A95" s="105" t="s">
        <v>757</v>
      </c>
      <c r="B95" s="107" t="s">
        <v>596</v>
      </c>
      <c r="C95" s="14" t="s">
        <v>781</v>
      </c>
      <c r="D95" s="27" t="s">
        <v>783</v>
      </c>
      <c r="E95" s="14" t="s">
        <v>590</v>
      </c>
      <c r="F95" s="15">
        <v>1</v>
      </c>
      <c r="G95" s="15"/>
      <c r="H95" s="51"/>
      <c r="I95" s="47">
        <f t="shared" si="25"/>
        <v>0</v>
      </c>
      <c r="K95" s="54"/>
      <c r="L95" s="54"/>
    </row>
    <row r="96" spans="1:12" s="22" customFormat="1" ht="13.5" thickBot="1" x14ac:dyDescent="0.25">
      <c r="A96" s="105" t="s">
        <v>758</v>
      </c>
      <c r="B96" s="107" t="s">
        <v>596</v>
      </c>
      <c r="C96" s="14" t="s">
        <v>784</v>
      </c>
      <c r="D96" s="27" t="s">
        <v>785</v>
      </c>
      <c r="E96" s="14" t="s">
        <v>590</v>
      </c>
      <c r="F96" s="15">
        <v>1</v>
      </c>
      <c r="G96" s="15"/>
      <c r="H96" s="51"/>
      <c r="I96" s="47">
        <f t="shared" si="25"/>
        <v>0</v>
      </c>
      <c r="K96" s="54"/>
      <c r="L96" s="54"/>
    </row>
    <row r="97" spans="1:12" s="7" customFormat="1" ht="15.75" customHeight="1" thickBot="1" x14ac:dyDescent="0.25">
      <c r="A97" s="117" t="s">
        <v>737</v>
      </c>
      <c r="B97" s="118"/>
      <c r="C97" s="118"/>
      <c r="D97" s="118"/>
      <c r="E97" s="118"/>
      <c r="F97" s="118"/>
      <c r="G97" s="118"/>
      <c r="H97" s="56"/>
      <c r="I97" s="48">
        <f>SUM(I98:I102)</f>
        <v>0</v>
      </c>
    </row>
    <row r="98" spans="1:12" s="22" customFormat="1" ht="51" x14ac:dyDescent="0.2">
      <c r="A98" s="105" t="s">
        <v>738</v>
      </c>
      <c r="B98" s="107" t="s">
        <v>596</v>
      </c>
      <c r="C98" s="14" t="s">
        <v>267</v>
      </c>
      <c r="D98" s="27" t="s">
        <v>81</v>
      </c>
      <c r="E98" s="14" t="s">
        <v>14</v>
      </c>
      <c r="F98" s="15">
        <v>2.62</v>
      </c>
      <c r="G98" s="15"/>
      <c r="H98" s="51"/>
      <c r="I98" s="47">
        <f t="shared" ref="I98" si="26">ROUND(H98*F98,2)</f>
        <v>0</v>
      </c>
      <c r="K98" s="54"/>
      <c r="L98" s="54"/>
    </row>
    <row r="99" spans="1:12" s="22" customFormat="1" ht="51" x14ac:dyDescent="0.2">
      <c r="A99" s="105" t="s">
        <v>739</v>
      </c>
      <c r="B99" s="107" t="s">
        <v>596</v>
      </c>
      <c r="C99" s="14" t="s">
        <v>268</v>
      </c>
      <c r="D99" s="27" t="s">
        <v>82</v>
      </c>
      <c r="E99" s="14" t="s">
        <v>14</v>
      </c>
      <c r="F99" s="15">
        <v>2.62</v>
      </c>
      <c r="G99" s="15"/>
      <c r="H99" s="51"/>
      <c r="I99" s="47">
        <f t="shared" ref="I99:I101" si="27">ROUND(H99*F99,2)</f>
        <v>0</v>
      </c>
      <c r="K99" s="54"/>
      <c r="L99" s="54"/>
    </row>
    <row r="100" spans="1:12" s="22" customFormat="1" ht="63.75" x14ac:dyDescent="0.2">
      <c r="A100" s="105" t="s">
        <v>740</v>
      </c>
      <c r="B100" s="107" t="s">
        <v>596</v>
      </c>
      <c r="C100" s="14" t="s">
        <v>269</v>
      </c>
      <c r="D100" s="27" t="s">
        <v>83</v>
      </c>
      <c r="E100" s="14" t="s">
        <v>14</v>
      </c>
      <c r="F100" s="15">
        <v>2.62</v>
      </c>
      <c r="G100" s="15"/>
      <c r="H100" s="51"/>
      <c r="I100" s="47">
        <f t="shared" si="27"/>
        <v>0</v>
      </c>
      <c r="K100" s="54"/>
      <c r="L100" s="54"/>
    </row>
    <row r="101" spans="1:12" s="22" customFormat="1" ht="76.5" x14ac:dyDescent="0.2">
      <c r="A101" s="105" t="s">
        <v>741</v>
      </c>
      <c r="B101" s="107" t="s">
        <v>596</v>
      </c>
      <c r="C101" s="14" t="s">
        <v>270</v>
      </c>
      <c r="D101" s="27" t="s">
        <v>84</v>
      </c>
      <c r="E101" s="14" t="s">
        <v>14</v>
      </c>
      <c r="F101" s="15">
        <v>29.89</v>
      </c>
      <c r="G101" s="15"/>
      <c r="H101" s="51"/>
      <c r="I101" s="47">
        <f t="shared" si="27"/>
        <v>0</v>
      </c>
      <c r="K101" s="54"/>
      <c r="L101" s="54"/>
    </row>
    <row r="102" spans="1:12" s="22" customFormat="1" ht="64.5" thickBot="1" x14ac:dyDescent="0.25">
      <c r="A102" s="105" t="s">
        <v>742</v>
      </c>
      <c r="B102" s="107" t="s">
        <v>596</v>
      </c>
      <c r="C102" s="14" t="s">
        <v>271</v>
      </c>
      <c r="D102" s="27" t="s">
        <v>85</v>
      </c>
      <c r="E102" s="14" t="s">
        <v>13</v>
      </c>
      <c r="F102" s="15">
        <v>1601.3400000000001</v>
      </c>
      <c r="G102" s="15"/>
      <c r="H102" s="51"/>
      <c r="I102" s="47">
        <f t="shared" ref="I102" si="28">ROUND(H102*F102,2)</f>
        <v>0</v>
      </c>
      <c r="K102" s="54"/>
      <c r="L102" s="54"/>
    </row>
    <row r="103" spans="1:12" s="7" customFormat="1" ht="15.75" customHeight="1" thickBot="1" x14ac:dyDescent="0.25">
      <c r="A103" s="117" t="s">
        <v>732</v>
      </c>
      <c r="B103" s="118"/>
      <c r="C103" s="118"/>
      <c r="D103" s="118"/>
      <c r="E103" s="118"/>
      <c r="F103" s="118"/>
      <c r="G103" s="118"/>
      <c r="H103" s="56"/>
      <c r="I103" s="48">
        <f>SUM(I104:I107)</f>
        <v>0</v>
      </c>
    </row>
    <row r="104" spans="1:12" s="22" customFormat="1" ht="63.75" x14ac:dyDescent="0.2">
      <c r="A104" s="105" t="s">
        <v>733</v>
      </c>
      <c r="B104" s="107" t="s">
        <v>596</v>
      </c>
      <c r="C104" s="14" t="s">
        <v>272</v>
      </c>
      <c r="D104" s="27" t="s">
        <v>86</v>
      </c>
      <c r="E104" s="14" t="s">
        <v>11</v>
      </c>
      <c r="F104" s="15">
        <v>264.27</v>
      </c>
      <c r="G104" s="15"/>
      <c r="H104" s="51"/>
      <c r="I104" s="47">
        <f t="shared" ref="I104" si="29">ROUND(H104*F104,2)</f>
        <v>0</v>
      </c>
      <c r="K104" s="54"/>
      <c r="L104" s="54"/>
    </row>
    <row r="105" spans="1:12" s="22" customFormat="1" ht="51" x14ac:dyDescent="0.2">
      <c r="A105" s="105" t="s">
        <v>734</v>
      </c>
      <c r="B105" s="107" t="s">
        <v>596</v>
      </c>
      <c r="C105" s="14" t="s">
        <v>273</v>
      </c>
      <c r="D105" s="27" t="s">
        <v>87</v>
      </c>
      <c r="E105" s="14" t="s">
        <v>11</v>
      </c>
      <c r="F105" s="15">
        <v>105.71</v>
      </c>
      <c r="G105" s="15"/>
      <c r="H105" s="51"/>
      <c r="I105" s="47">
        <f t="shared" ref="I105:I107" si="30">ROUND(H105*F105,2)</f>
        <v>0</v>
      </c>
      <c r="K105" s="54"/>
      <c r="L105" s="54"/>
    </row>
    <row r="106" spans="1:12" s="22" customFormat="1" ht="63.75" x14ac:dyDescent="0.2">
      <c r="A106" s="105" t="s">
        <v>735</v>
      </c>
      <c r="B106" s="107" t="s">
        <v>596</v>
      </c>
      <c r="C106" s="14" t="s">
        <v>274</v>
      </c>
      <c r="D106" s="27" t="s">
        <v>88</v>
      </c>
      <c r="E106" s="14" t="s">
        <v>11</v>
      </c>
      <c r="F106" s="15">
        <v>15.84</v>
      </c>
      <c r="G106" s="15"/>
      <c r="H106" s="51"/>
      <c r="I106" s="47">
        <f t="shared" si="30"/>
        <v>0</v>
      </c>
      <c r="K106" s="54"/>
      <c r="L106" s="54"/>
    </row>
    <row r="107" spans="1:12" s="22" customFormat="1" ht="51.75" thickBot="1" x14ac:dyDescent="0.25">
      <c r="A107" s="105" t="s">
        <v>736</v>
      </c>
      <c r="B107" s="107" t="s">
        <v>596</v>
      </c>
      <c r="C107" s="14" t="s">
        <v>275</v>
      </c>
      <c r="D107" s="27" t="s">
        <v>489</v>
      </c>
      <c r="E107" s="14" t="s">
        <v>11</v>
      </c>
      <c r="F107" s="15">
        <v>16.2</v>
      </c>
      <c r="G107" s="15"/>
      <c r="H107" s="51"/>
      <c r="I107" s="47">
        <f t="shared" si="30"/>
        <v>0</v>
      </c>
      <c r="K107" s="54"/>
      <c r="L107" s="54"/>
    </row>
    <row r="108" spans="1:12" s="7" customFormat="1" ht="15.75" customHeight="1" thickBot="1" x14ac:dyDescent="0.25">
      <c r="A108" s="117" t="s">
        <v>711</v>
      </c>
      <c r="B108" s="118"/>
      <c r="C108" s="118"/>
      <c r="D108" s="118"/>
      <c r="E108" s="118"/>
      <c r="F108" s="118"/>
      <c r="G108" s="118"/>
      <c r="H108" s="56"/>
      <c r="I108" s="48">
        <f>SUM(I109:I127)</f>
        <v>0</v>
      </c>
    </row>
    <row r="109" spans="1:12" s="22" customFormat="1" ht="38.25" x14ac:dyDescent="0.2">
      <c r="A109" s="105" t="s">
        <v>713</v>
      </c>
      <c r="B109" s="107" t="s">
        <v>596</v>
      </c>
      <c r="C109" s="14" t="s">
        <v>276</v>
      </c>
      <c r="D109" s="27" t="s">
        <v>89</v>
      </c>
      <c r="E109" s="14" t="s">
        <v>11</v>
      </c>
      <c r="F109" s="15">
        <v>305.98</v>
      </c>
      <c r="G109" s="15"/>
      <c r="H109" s="51"/>
      <c r="I109" s="47">
        <f t="shared" ref="I109" si="31">ROUND(H109*F109,2)</f>
        <v>0</v>
      </c>
      <c r="K109" s="54"/>
      <c r="L109" s="54"/>
    </row>
    <row r="110" spans="1:12" s="22" customFormat="1" ht="51" x14ac:dyDescent="0.2">
      <c r="A110" s="105" t="s">
        <v>714</v>
      </c>
      <c r="B110" s="107" t="s">
        <v>596</v>
      </c>
      <c r="C110" s="14" t="s">
        <v>277</v>
      </c>
      <c r="D110" s="27" t="s">
        <v>90</v>
      </c>
      <c r="E110" s="14" t="s">
        <v>11</v>
      </c>
      <c r="F110" s="15">
        <v>430.36</v>
      </c>
      <c r="G110" s="15"/>
      <c r="H110" s="51"/>
      <c r="I110" s="47">
        <f t="shared" ref="I110:I127" si="32">ROUND(H110*F110,2)</f>
        <v>0</v>
      </c>
      <c r="K110" s="54"/>
      <c r="L110" s="54"/>
    </row>
    <row r="111" spans="1:12" s="22" customFormat="1" ht="51" x14ac:dyDescent="0.2">
      <c r="A111" s="105" t="s">
        <v>715</v>
      </c>
      <c r="B111" s="107" t="s">
        <v>596</v>
      </c>
      <c r="C111" s="14" t="s">
        <v>278</v>
      </c>
      <c r="D111" s="27" t="s">
        <v>91</v>
      </c>
      <c r="E111" s="14" t="s">
        <v>11</v>
      </c>
      <c r="F111" s="15">
        <v>43.04</v>
      </c>
      <c r="G111" s="15"/>
      <c r="H111" s="51"/>
      <c r="I111" s="47">
        <f t="shared" si="32"/>
        <v>0</v>
      </c>
      <c r="K111" s="54"/>
      <c r="L111" s="54"/>
    </row>
    <row r="112" spans="1:12" s="22" customFormat="1" ht="51" x14ac:dyDescent="0.2">
      <c r="A112" s="105" t="s">
        <v>716</v>
      </c>
      <c r="B112" s="107" t="s">
        <v>596</v>
      </c>
      <c r="C112" s="14" t="s">
        <v>279</v>
      </c>
      <c r="D112" s="27" t="s">
        <v>92</v>
      </c>
      <c r="E112" s="14" t="s">
        <v>11</v>
      </c>
      <c r="F112" s="15">
        <v>43.04</v>
      </c>
      <c r="G112" s="15"/>
      <c r="H112" s="51"/>
      <c r="I112" s="47">
        <f t="shared" si="32"/>
        <v>0</v>
      </c>
      <c r="K112" s="54"/>
      <c r="L112" s="54"/>
    </row>
    <row r="113" spans="1:12" s="22" customFormat="1" ht="25.5" x14ac:dyDescent="0.2">
      <c r="A113" s="105" t="s">
        <v>717</v>
      </c>
      <c r="B113" s="107" t="s">
        <v>596</v>
      </c>
      <c r="C113" s="14" t="s">
        <v>280</v>
      </c>
      <c r="D113" s="27" t="s">
        <v>93</v>
      </c>
      <c r="E113" s="14" t="s">
        <v>11</v>
      </c>
      <c r="F113" s="15">
        <v>69.44</v>
      </c>
      <c r="G113" s="15"/>
      <c r="H113" s="51"/>
      <c r="I113" s="47">
        <f t="shared" si="32"/>
        <v>0</v>
      </c>
      <c r="K113" s="54"/>
      <c r="L113" s="54"/>
    </row>
    <row r="114" spans="1:12" s="22" customFormat="1" ht="51" x14ac:dyDescent="0.2">
      <c r="A114" s="105" t="s">
        <v>718</v>
      </c>
      <c r="B114" s="107" t="s">
        <v>596</v>
      </c>
      <c r="C114" s="14" t="s">
        <v>281</v>
      </c>
      <c r="D114" s="27" t="s">
        <v>94</v>
      </c>
      <c r="E114" s="14" t="s">
        <v>11</v>
      </c>
      <c r="F114" s="15">
        <v>40.99</v>
      </c>
      <c r="G114" s="15"/>
      <c r="H114" s="51"/>
      <c r="I114" s="47">
        <f t="shared" si="32"/>
        <v>0</v>
      </c>
      <c r="K114" s="54"/>
      <c r="L114" s="54"/>
    </row>
    <row r="115" spans="1:12" s="22" customFormat="1" ht="38.25" x14ac:dyDescent="0.2">
      <c r="A115" s="105" t="s">
        <v>719</v>
      </c>
      <c r="B115" s="107" t="s">
        <v>596</v>
      </c>
      <c r="C115" s="14" t="s">
        <v>282</v>
      </c>
      <c r="D115" s="27" t="s">
        <v>95</v>
      </c>
      <c r="E115" s="14" t="s">
        <v>11</v>
      </c>
      <c r="F115" s="15">
        <v>13.239999999999998</v>
      </c>
      <c r="G115" s="15"/>
      <c r="H115" s="51"/>
      <c r="I115" s="47">
        <f t="shared" si="32"/>
        <v>0</v>
      </c>
      <c r="K115" s="54"/>
      <c r="L115" s="54"/>
    </row>
    <row r="116" spans="1:12" s="22" customFormat="1" ht="38.25" x14ac:dyDescent="0.2">
      <c r="A116" s="105" t="s">
        <v>720</v>
      </c>
      <c r="B116" s="107" t="s">
        <v>596</v>
      </c>
      <c r="C116" s="14" t="s">
        <v>283</v>
      </c>
      <c r="D116" s="27" t="s">
        <v>96</v>
      </c>
      <c r="E116" s="14" t="s">
        <v>11</v>
      </c>
      <c r="F116" s="15">
        <v>318.27999999999997</v>
      </c>
      <c r="G116" s="15"/>
      <c r="H116" s="51"/>
      <c r="I116" s="47">
        <f t="shared" si="32"/>
        <v>0</v>
      </c>
      <c r="K116" s="54"/>
      <c r="L116" s="54"/>
    </row>
    <row r="117" spans="1:12" s="22" customFormat="1" ht="25.5" x14ac:dyDescent="0.2">
      <c r="A117" s="105" t="s">
        <v>721</v>
      </c>
      <c r="B117" s="107" t="s">
        <v>596</v>
      </c>
      <c r="C117" s="14" t="s">
        <v>284</v>
      </c>
      <c r="D117" s="27" t="s">
        <v>97</v>
      </c>
      <c r="E117" s="14" t="s">
        <v>11</v>
      </c>
      <c r="F117" s="15">
        <v>318.27999999999997</v>
      </c>
      <c r="G117" s="15"/>
      <c r="H117" s="51"/>
      <c r="I117" s="47">
        <f t="shared" si="32"/>
        <v>0</v>
      </c>
      <c r="K117" s="54"/>
      <c r="L117" s="54"/>
    </row>
    <row r="118" spans="1:12" s="22" customFormat="1" ht="89.25" x14ac:dyDescent="0.2">
      <c r="A118" s="105" t="s">
        <v>722</v>
      </c>
      <c r="B118" s="107" t="s">
        <v>596</v>
      </c>
      <c r="C118" s="14" t="s">
        <v>285</v>
      </c>
      <c r="D118" s="27" t="s">
        <v>98</v>
      </c>
      <c r="E118" s="14" t="s">
        <v>11</v>
      </c>
      <c r="F118" s="15">
        <v>35.700000000000003</v>
      </c>
      <c r="G118" s="15"/>
      <c r="H118" s="51"/>
      <c r="I118" s="47">
        <f t="shared" si="32"/>
        <v>0</v>
      </c>
      <c r="K118" s="54"/>
      <c r="L118" s="54"/>
    </row>
    <row r="119" spans="1:12" s="22" customFormat="1" ht="38.25" x14ac:dyDescent="0.2">
      <c r="A119" s="105" t="s">
        <v>723</v>
      </c>
      <c r="B119" s="107" t="s">
        <v>596</v>
      </c>
      <c r="C119" s="14" t="s">
        <v>286</v>
      </c>
      <c r="D119" s="27" t="s">
        <v>99</v>
      </c>
      <c r="E119" s="14" t="s">
        <v>11</v>
      </c>
      <c r="F119" s="15">
        <v>284.3</v>
      </c>
      <c r="G119" s="15"/>
      <c r="H119" s="51"/>
      <c r="I119" s="47">
        <f t="shared" si="32"/>
        <v>0</v>
      </c>
      <c r="K119" s="54"/>
      <c r="L119" s="54"/>
    </row>
    <row r="120" spans="1:12" s="22" customFormat="1" ht="38.25" x14ac:dyDescent="0.2">
      <c r="A120" s="105" t="s">
        <v>724</v>
      </c>
      <c r="B120" s="107" t="s">
        <v>596</v>
      </c>
      <c r="C120" s="14" t="s">
        <v>287</v>
      </c>
      <c r="D120" s="27" t="s">
        <v>100</v>
      </c>
      <c r="E120" s="14" t="s">
        <v>11</v>
      </c>
      <c r="F120" s="15">
        <v>284.3</v>
      </c>
      <c r="G120" s="15"/>
      <c r="H120" s="51"/>
      <c r="I120" s="47">
        <f t="shared" si="32"/>
        <v>0</v>
      </c>
      <c r="K120" s="54"/>
      <c r="L120" s="54"/>
    </row>
    <row r="121" spans="1:12" s="22" customFormat="1" ht="76.5" x14ac:dyDescent="0.2">
      <c r="A121" s="105" t="s">
        <v>731</v>
      </c>
      <c r="B121" s="107" t="s">
        <v>596</v>
      </c>
      <c r="C121" s="14" t="s">
        <v>288</v>
      </c>
      <c r="D121" s="27" t="s">
        <v>101</v>
      </c>
      <c r="E121" s="14" t="s">
        <v>11</v>
      </c>
      <c r="F121" s="15">
        <v>53.85</v>
      </c>
      <c r="G121" s="15"/>
      <c r="H121" s="51"/>
      <c r="I121" s="47">
        <f t="shared" si="32"/>
        <v>0</v>
      </c>
      <c r="K121" s="54"/>
      <c r="L121" s="54"/>
    </row>
    <row r="122" spans="1:12" s="22" customFormat="1" ht="76.5" x14ac:dyDescent="0.2">
      <c r="A122" s="105" t="s">
        <v>725</v>
      </c>
      <c r="B122" s="107" t="s">
        <v>596</v>
      </c>
      <c r="C122" s="14" t="s">
        <v>289</v>
      </c>
      <c r="D122" s="27" t="s">
        <v>490</v>
      </c>
      <c r="E122" s="14" t="s">
        <v>11</v>
      </c>
      <c r="F122" s="15">
        <v>35.700000000000003</v>
      </c>
      <c r="G122" s="15"/>
      <c r="H122" s="51"/>
      <c r="I122" s="47">
        <f t="shared" si="32"/>
        <v>0</v>
      </c>
      <c r="K122" s="54"/>
      <c r="L122" s="54"/>
    </row>
    <row r="123" spans="1:12" s="22" customFormat="1" ht="51" x14ac:dyDescent="0.2">
      <c r="A123" s="105" t="s">
        <v>726</v>
      </c>
      <c r="B123" s="107" t="s">
        <v>596</v>
      </c>
      <c r="C123" s="14" t="s">
        <v>290</v>
      </c>
      <c r="D123" s="27" t="s">
        <v>102</v>
      </c>
      <c r="E123" s="14" t="s">
        <v>15</v>
      </c>
      <c r="F123" s="15">
        <v>24.28</v>
      </c>
      <c r="G123" s="15"/>
      <c r="H123" s="51"/>
      <c r="I123" s="47">
        <f t="shared" si="32"/>
        <v>0</v>
      </c>
      <c r="K123" s="54"/>
      <c r="L123" s="54"/>
    </row>
    <row r="124" spans="1:12" s="22" customFormat="1" ht="63.75" x14ac:dyDescent="0.2">
      <c r="A124" s="105" t="s">
        <v>727</v>
      </c>
      <c r="B124" s="107" t="s">
        <v>596</v>
      </c>
      <c r="C124" s="14" t="s">
        <v>291</v>
      </c>
      <c r="D124" s="27" t="s">
        <v>103</v>
      </c>
      <c r="E124" s="14" t="s">
        <v>15</v>
      </c>
      <c r="F124" s="15">
        <v>5.76</v>
      </c>
      <c r="G124" s="15"/>
      <c r="H124" s="51"/>
      <c r="I124" s="47">
        <f t="shared" si="32"/>
        <v>0</v>
      </c>
      <c r="K124" s="54"/>
      <c r="L124" s="54"/>
    </row>
    <row r="125" spans="1:12" s="22" customFormat="1" ht="89.25" x14ac:dyDescent="0.2">
      <c r="A125" s="105" t="s">
        <v>728</v>
      </c>
      <c r="B125" s="107" t="s">
        <v>596</v>
      </c>
      <c r="C125" s="14" t="s">
        <v>292</v>
      </c>
      <c r="D125" s="27" t="s">
        <v>104</v>
      </c>
      <c r="E125" s="14" t="s">
        <v>11</v>
      </c>
      <c r="F125" s="15">
        <v>109.7</v>
      </c>
      <c r="G125" s="15"/>
      <c r="H125" s="51"/>
      <c r="I125" s="47">
        <f t="shared" si="32"/>
        <v>0</v>
      </c>
      <c r="K125" s="54"/>
      <c r="L125" s="54"/>
    </row>
    <row r="126" spans="1:12" s="22" customFormat="1" ht="51" x14ac:dyDescent="0.2">
      <c r="A126" s="105" t="s">
        <v>729</v>
      </c>
      <c r="B126" s="107" t="s">
        <v>596</v>
      </c>
      <c r="C126" s="14" t="s">
        <v>293</v>
      </c>
      <c r="D126" s="27" t="s">
        <v>105</v>
      </c>
      <c r="E126" s="14" t="s">
        <v>11</v>
      </c>
      <c r="F126" s="15">
        <v>109.7</v>
      </c>
      <c r="G126" s="15"/>
      <c r="H126" s="51"/>
      <c r="I126" s="47">
        <f t="shared" si="32"/>
        <v>0</v>
      </c>
      <c r="K126" s="54"/>
      <c r="L126" s="54"/>
    </row>
    <row r="127" spans="1:12" s="22" customFormat="1" ht="64.5" thickBot="1" x14ac:dyDescent="0.25">
      <c r="A127" s="105" t="s">
        <v>730</v>
      </c>
      <c r="B127" s="107" t="s">
        <v>596</v>
      </c>
      <c r="C127" s="14" t="s">
        <v>294</v>
      </c>
      <c r="D127" s="27" t="s">
        <v>491</v>
      </c>
      <c r="E127" s="14" t="s">
        <v>11</v>
      </c>
      <c r="F127" s="15">
        <v>174.6</v>
      </c>
      <c r="G127" s="15"/>
      <c r="H127" s="51"/>
      <c r="I127" s="47">
        <f t="shared" si="32"/>
        <v>0</v>
      </c>
      <c r="K127" s="54"/>
      <c r="L127" s="54"/>
    </row>
    <row r="128" spans="1:12" s="7" customFormat="1" ht="15.75" customHeight="1" thickBot="1" x14ac:dyDescent="0.25">
      <c r="A128" s="117" t="s">
        <v>693</v>
      </c>
      <c r="B128" s="118"/>
      <c r="C128" s="118"/>
      <c r="D128" s="118"/>
      <c r="E128" s="118"/>
      <c r="F128" s="118"/>
      <c r="G128" s="118"/>
      <c r="H128" s="56"/>
      <c r="I128" s="48">
        <f>SUM(I129:I145)</f>
        <v>0</v>
      </c>
    </row>
    <row r="129" spans="1:12" s="22" customFormat="1" ht="25.5" x14ac:dyDescent="0.2">
      <c r="A129" s="105" t="s">
        <v>694</v>
      </c>
      <c r="B129" s="107" t="s">
        <v>596</v>
      </c>
      <c r="C129" s="14" t="s">
        <v>295</v>
      </c>
      <c r="D129" s="27" t="s">
        <v>106</v>
      </c>
      <c r="E129" s="14" t="s">
        <v>15</v>
      </c>
      <c r="F129" s="15">
        <v>36</v>
      </c>
      <c r="G129" s="15"/>
      <c r="H129" s="51"/>
      <c r="I129" s="47">
        <f t="shared" ref="I129" si="33">ROUND(H129*F129,2)</f>
        <v>0</v>
      </c>
      <c r="K129" s="54"/>
      <c r="L129" s="54"/>
    </row>
    <row r="130" spans="1:12" s="22" customFormat="1" ht="38.25" x14ac:dyDescent="0.2">
      <c r="A130" s="105" t="s">
        <v>695</v>
      </c>
      <c r="B130" s="107" t="s">
        <v>596</v>
      </c>
      <c r="C130" s="14" t="s">
        <v>296</v>
      </c>
      <c r="D130" s="27" t="s">
        <v>107</v>
      </c>
      <c r="E130" s="14" t="s">
        <v>11</v>
      </c>
      <c r="F130" s="15">
        <v>4.8</v>
      </c>
      <c r="G130" s="15"/>
      <c r="H130" s="51"/>
      <c r="I130" s="47">
        <f t="shared" ref="I130:I145" si="34">ROUND(H130*F130,2)</f>
        <v>0</v>
      </c>
      <c r="K130" s="54"/>
      <c r="L130" s="54"/>
    </row>
    <row r="131" spans="1:12" s="22" customFormat="1" ht="38.25" x14ac:dyDescent="0.2">
      <c r="A131" s="105" t="s">
        <v>696</v>
      </c>
      <c r="B131" s="107" t="s">
        <v>596</v>
      </c>
      <c r="C131" s="14" t="s">
        <v>297</v>
      </c>
      <c r="D131" s="27" t="s">
        <v>108</v>
      </c>
      <c r="E131" s="14" t="s">
        <v>11</v>
      </c>
      <c r="F131" s="15">
        <v>30</v>
      </c>
      <c r="G131" s="15"/>
      <c r="H131" s="51"/>
      <c r="I131" s="47">
        <f t="shared" si="34"/>
        <v>0</v>
      </c>
      <c r="K131" s="54"/>
      <c r="L131" s="54"/>
    </row>
    <row r="132" spans="1:12" s="22" customFormat="1" ht="25.5" x14ac:dyDescent="0.2">
      <c r="A132" s="105" t="s">
        <v>697</v>
      </c>
      <c r="B132" s="107" t="s">
        <v>596</v>
      </c>
      <c r="C132" s="14" t="s">
        <v>298</v>
      </c>
      <c r="D132" s="27" t="s">
        <v>109</v>
      </c>
      <c r="E132" s="14" t="s">
        <v>11</v>
      </c>
      <c r="F132" s="15">
        <v>14.4</v>
      </c>
      <c r="G132" s="15"/>
      <c r="H132" s="51"/>
      <c r="I132" s="47">
        <f t="shared" si="34"/>
        <v>0</v>
      </c>
      <c r="K132" s="54"/>
      <c r="L132" s="54"/>
    </row>
    <row r="133" spans="1:12" s="22" customFormat="1" ht="38.25" x14ac:dyDescent="0.2">
      <c r="A133" s="105" t="s">
        <v>698</v>
      </c>
      <c r="B133" s="107" t="s">
        <v>596</v>
      </c>
      <c r="C133" s="14" t="s">
        <v>299</v>
      </c>
      <c r="D133" s="27" t="s">
        <v>110</v>
      </c>
      <c r="E133" s="14" t="s">
        <v>11</v>
      </c>
      <c r="F133" s="15">
        <v>8.4</v>
      </c>
      <c r="G133" s="15"/>
      <c r="H133" s="51"/>
      <c r="I133" s="47">
        <f t="shared" si="34"/>
        <v>0</v>
      </c>
      <c r="K133" s="54"/>
      <c r="L133" s="54"/>
    </row>
    <row r="134" spans="1:12" s="22" customFormat="1" ht="38.25" x14ac:dyDescent="0.2">
      <c r="A134" s="105" t="s">
        <v>699</v>
      </c>
      <c r="B134" s="107" t="s">
        <v>596</v>
      </c>
      <c r="C134" s="14" t="s">
        <v>300</v>
      </c>
      <c r="D134" s="27" t="s">
        <v>111</v>
      </c>
      <c r="E134" s="14" t="s">
        <v>11</v>
      </c>
      <c r="F134" s="15">
        <v>34.799999999999997</v>
      </c>
      <c r="G134" s="15"/>
      <c r="H134" s="51"/>
      <c r="I134" s="47">
        <f t="shared" si="34"/>
        <v>0</v>
      </c>
      <c r="K134" s="54"/>
      <c r="L134" s="54"/>
    </row>
    <row r="135" spans="1:12" s="22" customFormat="1" ht="25.5" x14ac:dyDescent="0.2">
      <c r="A135" s="105" t="s">
        <v>700</v>
      </c>
      <c r="B135" s="107" t="s">
        <v>596</v>
      </c>
      <c r="C135" s="14" t="s">
        <v>301</v>
      </c>
      <c r="D135" s="27" t="s">
        <v>492</v>
      </c>
      <c r="E135" s="14" t="s">
        <v>11</v>
      </c>
      <c r="F135" s="15">
        <v>43.199999999999996</v>
      </c>
      <c r="G135" s="15"/>
      <c r="H135" s="51"/>
      <c r="I135" s="47">
        <f t="shared" si="34"/>
        <v>0</v>
      </c>
      <c r="K135" s="54"/>
      <c r="L135" s="54"/>
    </row>
    <row r="136" spans="1:12" s="22" customFormat="1" ht="38.25" x14ac:dyDescent="0.2">
      <c r="A136" s="105" t="s">
        <v>701</v>
      </c>
      <c r="B136" s="107" t="s">
        <v>596</v>
      </c>
      <c r="C136" s="14" t="s">
        <v>302</v>
      </c>
      <c r="D136" s="27" t="s">
        <v>112</v>
      </c>
      <c r="E136" s="14" t="s">
        <v>18</v>
      </c>
      <c r="F136" s="15">
        <v>2</v>
      </c>
      <c r="G136" s="15"/>
      <c r="H136" s="51"/>
      <c r="I136" s="47">
        <f t="shared" si="34"/>
        <v>0</v>
      </c>
      <c r="K136" s="54"/>
      <c r="L136" s="54"/>
    </row>
    <row r="137" spans="1:12" s="22" customFormat="1" ht="63.75" x14ac:dyDescent="0.2">
      <c r="A137" s="105" t="s">
        <v>702</v>
      </c>
      <c r="B137" s="107" t="s">
        <v>596</v>
      </c>
      <c r="C137" s="14" t="s">
        <v>303</v>
      </c>
      <c r="D137" s="27" t="s">
        <v>113</v>
      </c>
      <c r="E137" s="14" t="s">
        <v>15</v>
      </c>
      <c r="F137" s="15">
        <v>67.47</v>
      </c>
      <c r="G137" s="15"/>
      <c r="H137" s="51"/>
      <c r="I137" s="47">
        <f t="shared" si="34"/>
        <v>0</v>
      </c>
      <c r="K137" s="54"/>
      <c r="L137" s="54"/>
    </row>
    <row r="138" spans="1:12" s="22" customFormat="1" ht="89.25" x14ac:dyDescent="0.2">
      <c r="A138" s="105" t="s">
        <v>703</v>
      </c>
      <c r="B138" s="107" t="s">
        <v>596</v>
      </c>
      <c r="C138" s="14" t="s">
        <v>305</v>
      </c>
      <c r="D138" s="27" t="s">
        <v>115</v>
      </c>
      <c r="E138" s="14" t="s">
        <v>18</v>
      </c>
      <c r="F138" s="15">
        <v>2</v>
      </c>
      <c r="G138" s="15"/>
      <c r="H138" s="51"/>
      <c r="I138" s="47">
        <f t="shared" si="34"/>
        <v>0</v>
      </c>
      <c r="K138" s="54"/>
      <c r="L138" s="54"/>
    </row>
    <row r="139" spans="1:12" s="22" customFormat="1" ht="76.5" x14ac:dyDescent="0.2">
      <c r="A139" s="105" t="s">
        <v>704</v>
      </c>
      <c r="B139" s="107" t="s">
        <v>596</v>
      </c>
      <c r="C139" s="14" t="s">
        <v>304</v>
      </c>
      <c r="D139" s="27" t="s">
        <v>114</v>
      </c>
      <c r="E139" s="14" t="s">
        <v>18</v>
      </c>
      <c r="F139" s="15">
        <v>4</v>
      </c>
      <c r="G139" s="15"/>
      <c r="H139" s="51"/>
      <c r="I139" s="47">
        <f t="shared" si="34"/>
        <v>0</v>
      </c>
      <c r="K139" s="54"/>
      <c r="L139" s="54"/>
    </row>
    <row r="140" spans="1:12" s="22" customFormat="1" ht="89.25" x14ac:dyDescent="0.2">
      <c r="A140" s="105" t="s">
        <v>705</v>
      </c>
      <c r="B140" s="107" t="s">
        <v>596</v>
      </c>
      <c r="C140" s="14" t="s">
        <v>306</v>
      </c>
      <c r="D140" s="27" t="s">
        <v>116</v>
      </c>
      <c r="E140" s="14" t="s">
        <v>18</v>
      </c>
      <c r="F140" s="15">
        <v>4</v>
      </c>
      <c r="G140" s="15"/>
      <c r="H140" s="51"/>
      <c r="I140" s="47">
        <f t="shared" si="34"/>
        <v>0</v>
      </c>
      <c r="K140" s="54"/>
      <c r="L140" s="54"/>
    </row>
    <row r="141" spans="1:12" s="22" customFormat="1" ht="51" x14ac:dyDescent="0.2">
      <c r="A141" s="105" t="s">
        <v>706</v>
      </c>
      <c r="B141" s="107" t="s">
        <v>596</v>
      </c>
      <c r="C141" s="14" t="s">
        <v>307</v>
      </c>
      <c r="D141" s="27" t="s">
        <v>427</v>
      </c>
      <c r="E141" s="14" t="s">
        <v>18</v>
      </c>
      <c r="F141" s="15">
        <v>4</v>
      </c>
      <c r="G141" s="15"/>
      <c r="H141" s="51"/>
      <c r="I141" s="47">
        <f t="shared" si="34"/>
        <v>0</v>
      </c>
      <c r="K141" s="54"/>
      <c r="L141" s="54"/>
    </row>
    <row r="142" spans="1:12" s="22" customFormat="1" ht="51" x14ac:dyDescent="0.2">
      <c r="A142" s="105" t="s">
        <v>707</v>
      </c>
      <c r="B142" s="107" t="s">
        <v>596</v>
      </c>
      <c r="C142" s="14" t="s">
        <v>308</v>
      </c>
      <c r="D142" s="27" t="s">
        <v>117</v>
      </c>
      <c r="E142" s="14" t="s">
        <v>18</v>
      </c>
      <c r="F142" s="15">
        <v>2</v>
      </c>
      <c r="G142" s="15"/>
      <c r="H142" s="51"/>
      <c r="I142" s="47">
        <f t="shared" si="34"/>
        <v>0</v>
      </c>
      <c r="K142" s="54"/>
      <c r="L142" s="54"/>
    </row>
    <row r="143" spans="1:12" s="22" customFormat="1" ht="25.5" x14ac:dyDescent="0.2">
      <c r="A143" s="105" t="s">
        <v>708</v>
      </c>
      <c r="B143" s="107" t="s">
        <v>596</v>
      </c>
      <c r="C143" s="14" t="s">
        <v>309</v>
      </c>
      <c r="D143" s="27" t="s">
        <v>118</v>
      </c>
      <c r="E143" s="14" t="s">
        <v>18</v>
      </c>
      <c r="F143" s="15">
        <v>4</v>
      </c>
      <c r="G143" s="15"/>
      <c r="H143" s="51"/>
      <c r="I143" s="47">
        <f t="shared" si="34"/>
        <v>0</v>
      </c>
      <c r="K143" s="54"/>
      <c r="L143" s="54"/>
    </row>
    <row r="144" spans="1:12" s="22" customFormat="1" ht="51" x14ac:dyDescent="0.2">
      <c r="A144" s="105" t="s">
        <v>709</v>
      </c>
      <c r="B144" s="107" t="s">
        <v>596</v>
      </c>
      <c r="C144" s="14" t="s">
        <v>310</v>
      </c>
      <c r="D144" s="27" t="s">
        <v>119</v>
      </c>
      <c r="E144" s="14" t="s">
        <v>18</v>
      </c>
      <c r="F144" s="15">
        <v>8</v>
      </c>
      <c r="G144" s="15"/>
      <c r="H144" s="51"/>
      <c r="I144" s="47">
        <f t="shared" si="34"/>
        <v>0</v>
      </c>
      <c r="K144" s="54"/>
      <c r="L144" s="54"/>
    </row>
    <row r="145" spans="1:12" s="22" customFormat="1" ht="64.5" thickBot="1" x14ac:dyDescent="0.25">
      <c r="A145" s="105" t="s">
        <v>710</v>
      </c>
      <c r="B145" s="107" t="s">
        <v>596</v>
      </c>
      <c r="C145" s="14" t="s">
        <v>311</v>
      </c>
      <c r="D145" s="27" t="s">
        <v>120</v>
      </c>
      <c r="E145" s="14" t="s">
        <v>18</v>
      </c>
      <c r="F145" s="15">
        <v>4</v>
      </c>
      <c r="G145" s="15"/>
      <c r="H145" s="51"/>
      <c r="I145" s="47">
        <f t="shared" si="34"/>
        <v>0</v>
      </c>
      <c r="K145" s="54"/>
      <c r="L145" s="54"/>
    </row>
    <row r="146" spans="1:12" s="7" customFormat="1" ht="15.75" customHeight="1" thickBot="1" x14ac:dyDescent="0.25">
      <c r="A146" s="117" t="s">
        <v>636</v>
      </c>
      <c r="B146" s="118"/>
      <c r="C146" s="118"/>
      <c r="D146" s="118"/>
      <c r="E146" s="118"/>
      <c r="F146" s="118"/>
      <c r="G146" s="118"/>
      <c r="H146" s="56"/>
      <c r="I146" s="48">
        <f>SUM(I147:I201)</f>
        <v>0</v>
      </c>
    </row>
    <row r="147" spans="1:12" s="22" customFormat="1" ht="76.5" x14ac:dyDescent="0.2">
      <c r="A147" s="105" t="s">
        <v>638</v>
      </c>
      <c r="B147" s="107" t="s">
        <v>596</v>
      </c>
      <c r="C147" s="14" t="s">
        <v>312</v>
      </c>
      <c r="D147" s="27" t="s">
        <v>121</v>
      </c>
      <c r="E147" s="14" t="s">
        <v>18</v>
      </c>
      <c r="F147" s="15">
        <v>4</v>
      </c>
      <c r="G147" s="15"/>
      <c r="H147" s="51"/>
      <c r="I147" s="47">
        <f t="shared" ref="I147" si="35">ROUND(H147*F147,2)</f>
        <v>0</v>
      </c>
      <c r="K147" s="54"/>
      <c r="L147" s="54"/>
    </row>
    <row r="148" spans="1:12" s="22" customFormat="1" ht="89.25" x14ac:dyDescent="0.2">
      <c r="A148" s="105" t="s">
        <v>639</v>
      </c>
      <c r="B148" s="107" t="s">
        <v>596</v>
      </c>
      <c r="C148" s="14" t="s">
        <v>315</v>
      </c>
      <c r="D148" s="27" t="s">
        <v>124</v>
      </c>
      <c r="E148" s="14" t="s">
        <v>18</v>
      </c>
      <c r="F148" s="15">
        <v>4</v>
      </c>
      <c r="G148" s="15"/>
      <c r="H148" s="51"/>
      <c r="I148" s="47">
        <f t="shared" ref="I148" si="36">ROUND(H148*F148,2)</f>
        <v>0</v>
      </c>
      <c r="K148" s="54"/>
      <c r="L148" s="54"/>
    </row>
    <row r="149" spans="1:12" s="22" customFormat="1" ht="51" x14ac:dyDescent="0.2">
      <c r="A149" s="105" t="s">
        <v>640</v>
      </c>
      <c r="B149" s="107" t="s">
        <v>596</v>
      </c>
      <c r="C149" s="14" t="s">
        <v>316</v>
      </c>
      <c r="D149" s="27" t="s">
        <v>125</v>
      </c>
      <c r="E149" s="14" t="s">
        <v>18</v>
      </c>
      <c r="F149" s="15">
        <v>1</v>
      </c>
      <c r="G149" s="15"/>
      <c r="H149" s="51"/>
      <c r="I149" s="47">
        <f t="shared" ref="I149:I153" si="37">ROUND(H149*F149,2)</f>
        <v>0</v>
      </c>
      <c r="K149" s="54"/>
      <c r="L149" s="54"/>
    </row>
    <row r="150" spans="1:12" s="22" customFormat="1" ht="38.25" x14ac:dyDescent="0.2">
      <c r="A150" s="105" t="s">
        <v>641</v>
      </c>
      <c r="B150" s="107" t="s">
        <v>596</v>
      </c>
      <c r="C150" s="14" t="s">
        <v>317</v>
      </c>
      <c r="D150" s="27" t="s">
        <v>126</v>
      </c>
      <c r="E150" s="14" t="s">
        <v>15</v>
      </c>
      <c r="F150" s="15">
        <v>9.6</v>
      </c>
      <c r="G150" s="15"/>
      <c r="H150" s="51"/>
      <c r="I150" s="47">
        <f t="shared" si="37"/>
        <v>0</v>
      </c>
      <c r="K150" s="54"/>
      <c r="L150" s="54"/>
    </row>
    <row r="151" spans="1:12" s="22" customFormat="1" ht="63.75" x14ac:dyDescent="0.2">
      <c r="A151" s="105" t="s">
        <v>642</v>
      </c>
      <c r="B151" s="107" t="s">
        <v>596</v>
      </c>
      <c r="C151" s="14" t="s">
        <v>318</v>
      </c>
      <c r="D151" s="27" t="s">
        <v>428</v>
      </c>
      <c r="E151" s="14" t="s">
        <v>18</v>
      </c>
      <c r="F151" s="15">
        <v>2</v>
      </c>
      <c r="G151" s="15"/>
      <c r="H151" s="51"/>
      <c r="I151" s="47">
        <f t="shared" si="37"/>
        <v>0</v>
      </c>
      <c r="K151" s="54"/>
      <c r="L151" s="54"/>
    </row>
    <row r="152" spans="1:12" s="22" customFormat="1" ht="51" x14ac:dyDescent="0.2">
      <c r="A152" s="105" t="s">
        <v>643</v>
      </c>
      <c r="B152" s="107" t="s">
        <v>596</v>
      </c>
      <c r="C152" s="14" t="s">
        <v>319</v>
      </c>
      <c r="D152" s="27" t="s">
        <v>493</v>
      </c>
      <c r="E152" s="14" t="s">
        <v>18</v>
      </c>
      <c r="F152" s="15">
        <v>4</v>
      </c>
      <c r="G152" s="15"/>
      <c r="H152" s="51"/>
      <c r="I152" s="47">
        <f t="shared" si="37"/>
        <v>0</v>
      </c>
      <c r="K152" s="54"/>
      <c r="L152" s="54"/>
    </row>
    <row r="153" spans="1:12" s="22" customFormat="1" ht="89.25" x14ac:dyDescent="0.2">
      <c r="A153" s="105" t="s">
        <v>644</v>
      </c>
      <c r="B153" s="107" t="s">
        <v>596</v>
      </c>
      <c r="C153" s="14" t="s">
        <v>320</v>
      </c>
      <c r="D153" s="27" t="s">
        <v>127</v>
      </c>
      <c r="E153" s="14" t="s">
        <v>18</v>
      </c>
      <c r="F153" s="15">
        <v>4</v>
      </c>
      <c r="G153" s="15"/>
      <c r="H153" s="51"/>
      <c r="I153" s="47">
        <f t="shared" si="37"/>
        <v>0</v>
      </c>
      <c r="K153" s="54"/>
      <c r="L153" s="54"/>
    </row>
    <row r="154" spans="1:12" s="22" customFormat="1" ht="51" x14ac:dyDescent="0.2">
      <c r="A154" s="105" t="s">
        <v>645</v>
      </c>
      <c r="B154" s="107" t="s">
        <v>596</v>
      </c>
      <c r="C154" s="14" t="s">
        <v>321</v>
      </c>
      <c r="D154" s="27" t="s">
        <v>128</v>
      </c>
      <c r="E154" s="14" t="s">
        <v>18</v>
      </c>
      <c r="F154" s="15">
        <v>4</v>
      </c>
      <c r="G154" s="15"/>
      <c r="H154" s="51"/>
      <c r="I154" s="47">
        <f t="shared" ref="I154:I155" si="38">ROUND(H154*F154,2)</f>
        <v>0</v>
      </c>
      <c r="K154" s="54"/>
      <c r="L154" s="54"/>
    </row>
    <row r="155" spans="1:12" s="22" customFormat="1" ht="25.5" x14ac:dyDescent="0.2">
      <c r="A155" s="105" t="s">
        <v>646</v>
      </c>
      <c r="B155" s="107" t="s">
        <v>596</v>
      </c>
      <c r="C155" s="14" t="s">
        <v>322</v>
      </c>
      <c r="D155" s="27" t="s">
        <v>129</v>
      </c>
      <c r="E155" s="14" t="s">
        <v>15</v>
      </c>
      <c r="F155" s="15">
        <v>32</v>
      </c>
      <c r="G155" s="15"/>
      <c r="H155" s="51"/>
      <c r="I155" s="47">
        <f t="shared" si="38"/>
        <v>0</v>
      </c>
      <c r="K155" s="54"/>
      <c r="L155" s="54"/>
    </row>
    <row r="156" spans="1:12" s="22" customFormat="1" ht="25.5" x14ac:dyDescent="0.2">
      <c r="A156" s="105" t="s">
        <v>647</v>
      </c>
      <c r="B156" s="107" t="s">
        <v>596</v>
      </c>
      <c r="C156" s="14" t="s">
        <v>323</v>
      </c>
      <c r="D156" s="27" t="s">
        <v>130</v>
      </c>
      <c r="E156" s="14" t="s">
        <v>15</v>
      </c>
      <c r="F156" s="15">
        <v>62.7</v>
      </c>
      <c r="G156" s="15"/>
      <c r="H156" s="51"/>
      <c r="I156" s="47">
        <f t="shared" ref="I156:I184" si="39">ROUND(H156*F156,2)</f>
        <v>0</v>
      </c>
      <c r="K156" s="54"/>
      <c r="L156" s="54"/>
    </row>
    <row r="157" spans="1:12" s="22" customFormat="1" ht="76.5" x14ac:dyDescent="0.2">
      <c r="A157" s="105" t="s">
        <v>648</v>
      </c>
      <c r="B157" s="107" t="s">
        <v>596</v>
      </c>
      <c r="C157" s="14" t="s">
        <v>324</v>
      </c>
      <c r="D157" s="27" t="s">
        <v>131</v>
      </c>
      <c r="E157" s="14" t="s">
        <v>18</v>
      </c>
      <c r="F157" s="15">
        <v>4</v>
      </c>
      <c r="G157" s="15"/>
      <c r="H157" s="51"/>
      <c r="I157" s="47">
        <f t="shared" si="39"/>
        <v>0</v>
      </c>
      <c r="K157" s="54"/>
      <c r="L157" s="54"/>
    </row>
    <row r="158" spans="1:12" s="22" customFormat="1" ht="51" x14ac:dyDescent="0.2">
      <c r="A158" s="105" t="s">
        <v>649</v>
      </c>
      <c r="B158" s="107" t="s">
        <v>596</v>
      </c>
      <c r="C158" s="14" t="s">
        <v>325</v>
      </c>
      <c r="D158" s="27" t="s">
        <v>132</v>
      </c>
      <c r="E158" s="14" t="s">
        <v>15</v>
      </c>
      <c r="F158" s="15">
        <v>32</v>
      </c>
      <c r="G158" s="15"/>
      <c r="H158" s="51"/>
      <c r="I158" s="47">
        <f t="shared" si="39"/>
        <v>0</v>
      </c>
      <c r="K158" s="54"/>
      <c r="L158" s="54"/>
    </row>
    <row r="159" spans="1:12" s="22" customFormat="1" ht="63.75" x14ac:dyDescent="0.2">
      <c r="A159" s="105" t="s">
        <v>650</v>
      </c>
      <c r="B159" s="107" t="s">
        <v>596</v>
      </c>
      <c r="C159" s="14" t="s">
        <v>326</v>
      </c>
      <c r="D159" s="27" t="s">
        <v>494</v>
      </c>
      <c r="E159" s="14" t="s">
        <v>18</v>
      </c>
      <c r="F159" s="15">
        <v>1</v>
      </c>
      <c r="G159" s="15"/>
      <c r="H159" s="51"/>
      <c r="I159" s="47">
        <f t="shared" si="39"/>
        <v>0</v>
      </c>
      <c r="K159" s="54"/>
      <c r="L159" s="54"/>
    </row>
    <row r="160" spans="1:12" s="22" customFormat="1" ht="51" x14ac:dyDescent="0.2">
      <c r="A160" s="105" t="s">
        <v>651</v>
      </c>
      <c r="B160" s="107" t="s">
        <v>596</v>
      </c>
      <c r="C160" s="14" t="s">
        <v>327</v>
      </c>
      <c r="D160" s="27" t="s">
        <v>495</v>
      </c>
      <c r="E160" s="14" t="s">
        <v>18</v>
      </c>
      <c r="F160" s="15">
        <v>2</v>
      </c>
      <c r="G160" s="15"/>
      <c r="H160" s="51"/>
      <c r="I160" s="47">
        <f t="shared" si="39"/>
        <v>0</v>
      </c>
      <c r="K160" s="54"/>
      <c r="L160" s="54"/>
    </row>
    <row r="161" spans="1:12" s="22" customFormat="1" ht="25.5" x14ac:dyDescent="0.2">
      <c r="A161" s="105" t="s">
        <v>652</v>
      </c>
      <c r="B161" s="107" t="s">
        <v>596</v>
      </c>
      <c r="C161" s="14" t="s">
        <v>328</v>
      </c>
      <c r="D161" s="27" t="s">
        <v>496</v>
      </c>
      <c r="E161" s="14" t="s">
        <v>18</v>
      </c>
      <c r="F161" s="15">
        <v>6</v>
      </c>
      <c r="G161" s="15"/>
      <c r="H161" s="51"/>
      <c r="I161" s="47">
        <f t="shared" si="39"/>
        <v>0</v>
      </c>
      <c r="K161" s="54"/>
      <c r="L161" s="54"/>
    </row>
    <row r="162" spans="1:12" s="22" customFormat="1" ht="25.5" x14ac:dyDescent="0.2">
      <c r="A162" s="105" t="s">
        <v>653</v>
      </c>
      <c r="B162" s="107" t="s">
        <v>596</v>
      </c>
      <c r="C162" s="14" t="s">
        <v>329</v>
      </c>
      <c r="D162" s="27" t="s">
        <v>497</v>
      </c>
      <c r="E162" s="14" t="s">
        <v>18</v>
      </c>
      <c r="F162" s="15">
        <v>4</v>
      </c>
      <c r="G162" s="15"/>
      <c r="H162" s="51"/>
      <c r="I162" s="47">
        <f t="shared" si="39"/>
        <v>0</v>
      </c>
      <c r="K162" s="54"/>
      <c r="L162" s="54"/>
    </row>
    <row r="163" spans="1:12" s="22" customFormat="1" ht="25.5" x14ac:dyDescent="0.2">
      <c r="A163" s="105" t="s">
        <v>654</v>
      </c>
      <c r="B163" s="107" t="s">
        <v>596</v>
      </c>
      <c r="C163" s="14" t="s">
        <v>480</v>
      </c>
      <c r="D163" s="27" t="s">
        <v>498</v>
      </c>
      <c r="E163" s="14" t="s">
        <v>590</v>
      </c>
      <c r="F163" s="15">
        <v>5</v>
      </c>
      <c r="G163" s="15"/>
      <c r="H163" s="51"/>
      <c r="I163" s="47">
        <f t="shared" si="39"/>
        <v>0</v>
      </c>
      <c r="K163" s="54"/>
      <c r="L163" s="54"/>
    </row>
    <row r="164" spans="1:12" s="22" customFormat="1" ht="25.5" x14ac:dyDescent="0.2">
      <c r="A164" s="105" t="s">
        <v>655</v>
      </c>
      <c r="B164" s="107" t="s">
        <v>596</v>
      </c>
      <c r="C164" s="14" t="s">
        <v>481</v>
      </c>
      <c r="D164" s="27" t="s">
        <v>499</v>
      </c>
      <c r="E164" s="14" t="s">
        <v>590</v>
      </c>
      <c r="F164" s="15">
        <v>1</v>
      </c>
      <c r="G164" s="15"/>
      <c r="H164" s="51"/>
      <c r="I164" s="47">
        <f t="shared" si="39"/>
        <v>0</v>
      </c>
      <c r="K164" s="54"/>
      <c r="L164" s="54"/>
    </row>
    <row r="165" spans="1:12" s="22" customFormat="1" ht="25.5" x14ac:dyDescent="0.2">
      <c r="A165" s="105" t="s">
        <v>656</v>
      </c>
      <c r="B165" s="107" t="s">
        <v>596</v>
      </c>
      <c r="C165" s="14" t="s">
        <v>482</v>
      </c>
      <c r="D165" s="27" t="s">
        <v>500</v>
      </c>
      <c r="E165" s="14" t="s">
        <v>590</v>
      </c>
      <c r="F165" s="15">
        <v>1</v>
      </c>
      <c r="G165" s="15"/>
      <c r="H165" s="51"/>
      <c r="I165" s="47">
        <f t="shared" si="39"/>
        <v>0</v>
      </c>
      <c r="K165" s="54"/>
      <c r="L165" s="54"/>
    </row>
    <row r="166" spans="1:12" s="22" customFormat="1" ht="51" x14ac:dyDescent="0.2">
      <c r="A166" s="105" t="s">
        <v>657</v>
      </c>
      <c r="B166" s="107" t="s">
        <v>596</v>
      </c>
      <c r="C166" s="14" t="s">
        <v>330</v>
      </c>
      <c r="D166" s="27" t="s">
        <v>133</v>
      </c>
      <c r="E166" s="14" t="s">
        <v>15</v>
      </c>
      <c r="F166" s="15">
        <v>624</v>
      </c>
      <c r="G166" s="15"/>
      <c r="H166" s="51"/>
      <c r="I166" s="47">
        <f t="shared" si="39"/>
        <v>0</v>
      </c>
      <c r="K166" s="54"/>
      <c r="L166" s="54"/>
    </row>
    <row r="167" spans="1:12" s="22" customFormat="1" ht="51" x14ac:dyDescent="0.2">
      <c r="A167" s="105" t="s">
        <v>658</v>
      </c>
      <c r="B167" s="107" t="s">
        <v>596</v>
      </c>
      <c r="C167" s="14" t="s">
        <v>331</v>
      </c>
      <c r="D167" s="27" t="s">
        <v>134</v>
      </c>
      <c r="E167" s="14" t="s">
        <v>15</v>
      </c>
      <c r="F167" s="15">
        <v>1015</v>
      </c>
      <c r="G167" s="15"/>
      <c r="H167" s="51"/>
      <c r="I167" s="47">
        <f t="shared" si="39"/>
        <v>0</v>
      </c>
      <c r="K167" s="54"/>
      <c r="L167" s="54"/>
    </row>
    <row r="168" spans="1:12" s="22" customFormat="1" ht="51" x14ac:dyDescent="0.2">
      <c r="A168" s="105" t="s">
        <v>659</v>
      </c>
      <c r="B168" s="107" t="s">
        <v>596</v>
      </c>
      <c r="C168" s="14" t="s">
        <v>332</v>
      </c>
      <c r="D168" s="27" t="s">
        <v>135</v>
      </c>
      <c r="E168" s="14" t="s">
        <v>15</v>
      </c>
      <c r="F168" s="15">
        <v>85</v>
      </c>
      <c r="G168" s="15"/>
      <c r="H168" s="51"/>
      <c r="I168" s="47">
        <f t="shared" si="39"/>
        <v>0</v>
      </c>
      <c r="K168" s="54"/>
      <c r="L168" s="54"/>
    </row>
    <row r="169" spans="1:12" s="22" customFormat="1" ht="51" x14ac:dyDescent="0.2">
      <c r="A169" s="105" t="s">
        <v>660</v>
      </c>
      <c r="B169" s="107" t="s">
        <v>596</v>
      </c>
      <c r="C169" s="14" t="s">
        <v>333</v>
      </c>
      <c r="D169" s="27" t="s">
        <v>136</v>
      </c>
      <c r="E169" s="14" t="s">
        <v>15</v>
      </c>
      <c r="F169" s="15">
        <v>85</v>
      </c>
      <c r="G169" s="15"/>
      <c r="H169" s="51"/>
      <c r="I169" s="47">
        <f t="shared" si="39"/>
        <v>0</v>
      </c>
      <c r="K169" s="54"/>
      <c r="L169" s="54"/>
    </row>
    <row r="170" spans="1:12" s="22" customFormat="1" ht="51" x14ac:dyDescent="0.2">
      <c r="A170" s="105" t="s">
        <v>661</v>
      </c>
      <c r="B170" s="107" t="s">
        <v>596</v>
      </c>
      <c r="C170" s="14" t="s">
        <v>334</v>
      </c>
      <c r="D170" s="27" t="s">
        <v>501</v>
      </c>
      <c r="E170" s="14" t="s">
        <v>15</v>
      </c>
      <c r="F170" s="15">
        <v>120</v>
      </c>
      <c r="G170" s="15"/>
      <c r="H170" s="51"/>
      <c r="I170" s="47">
        <f t="shared" si="39"/>
        <v>0</v>
      </c>
      <c r="K170" s="54"/>
      <c r="L170" s="54"/>
    </row>
    <row r="171" spans="1:12" s="22" customFormat="1" ht="51" x14ac:dyDescent="0.2">
      <c r="A171" s="105" t="s">
        <v>662</v>
      </c>
      <c r="B171" s="107" t="s">
        <v>596</v>
      </c>
      <c r="C171" s="14" t="s">
        <v>335</v>
      </c>
      <c r="D171" s="27" t="s">
        <v>502</v>
      </c>
      <c r="E171" s="14" t="s">
        <v>15</v>
      </c>
      <c r="F171" s="15">
        <v>210</v>
      </c>
      <c r="G171" s="15"/>
      <c r="H171" s="51"/>
      <c r="I171" s="47">
        <f t="shared" si="39"/>
        <v>0</v>
      </c>
      <c r="K171" s="54"/>
      <c r="L171" s="54"/>
    </row>
    <row r="172" spans="1:12" s="22" customFormat="1" ht="51" x14ac:dyDescent="0.2">
      <c r="A172" s="105" t="s">
        <v>663</v>
      </c>
      <c r="B172" s="107" t="s">
        <v>596</v>
      </c>
      <c r="C172" s="14" t="s">
        <v>336</v>
      </c>
      <c r="D172" s="27" t="s">
        <v>503</v>
      </c>
      <c r="E172" s="14" t="s">
        <v>15</v>
      </c>
      <c r="F172" s="15">
        <v>1875</v>
      </c>
      <c r="G172" s="15"/>
      <c r="H172" s="51"/>
      <c r="I172" s="47">
        <f t="shared" si="39"/>
        <v>0</v>
      </c>
      <c r="K172" s="54"/>
      <c r="L172" s="54"/>
    </row>
    <row r="173" spans="1:12" s="22" customFormat="1" ht="51" x14ac:dyDescent="0.2">
      <c r="A173" s="105" t="s">
        <v>664</v>
      </c>
      <c r="B173" s="107" t="s">
        <v>596</v>
      </c>
      <c r="C173" s="14" t="s">
        <v>202</v>
      </c>
      <c r="D173" s="27" t="s">
        <v>485</v>
      </c>
      <c r="E173" s="14" t="s">
        <v>18</v>
      </c>
      <c r="F173" s="15">
        <v>1</v>
      </c>
      <c r="G173" s="15"/>
      <c r="H173" s="51"/>
      <c r="I173" s="47">
        <f t="shared" si="39"/>
        <v>0</v>
      </c>
      <c r="K173" s="54"/>
      <c r="L173" s="54"/>
    </row>
    <row r="174" spans="1:12" s="22" customFormat="1" ht="63.75" x14ac:dyDescent="0.2">
      <c r="A174" s="105" t="s">
        <v>665</v>
      </c>
      <c r="B174" s="107" t="s">
        <v>596</v>
      </c>
      <c r="C174" s="14" t="s">
        <v>337</v>
      </c>
      <c r="D174" s="27" t="s">
        <v>137</v>
      </c>
      <c r="E174" s="14" t="s">
        <v>18</v>
      </c>
      <c r="F174" s="15">
        <v>12</v>
      </c>
      <c r="G174" s="15"/>
      <c r="H174" s="51"/>
      <c r="I174" s="47">
        <f t="shared" si="39"/>
        <v>0</v>
      </c>
      <c r="K174" s="54"/>
      <c r="L174" s="54"/>
    </row>
    <row r="175" spans="1:12" s="22" customFormat="1" ht="63.75" x14ac:dyDescent="0.2">
      <c r="A175" s="105" t="s">
        <v>666</v>
      </c>
      <c r="B175" s="107" t="s">
        <v>596</v>
      </c>
      <c r="C175" s="14" t="s">
        <v>338</v>
      </c>
      <c r="D175" s="27" t="s">
        <v>138</v>
      </c>
      <c r="E175" s="14" t="s">
        <v>18</v>
      </c>
      <c r="F175" s="15">
        <v>2</v>
      </c>
      <c r="G175" s="15"/>
      <c r="H175" s="51"/>
      <c r="I175" s="47">
        <f t="shared" si="39"/>
        <v>0</v>
      </c>
      <c r="K175" s="54"/>
      <c r="L175" s="54"/>
    </row>
    <row r="176" spans="1:12" s="22" customFormat="1" ht="38.25" x14ac:dyDescent="0.2">
      <c r="A176" s="105" t="s">
        <v>667</v>
      </c>
      <c r="B176" s="107" t="s">
        <v>596</v>
      </c>
      <c r="C176" s="14" t="s">
        <v>339</v>
      </c>
      <c r="D176" s="27" t="s">
        <v>139</v>
      </c>
      <c r="E176" s="14" t="s">
        <v>18</v>
      </c>
      <c r="F176" s="15">
        <v>4</v>
      </c>
      <c r="G176" s="15"/>
      <c r="H176" s="51"/>
      <c r="I176" s="47">
        <f t="shared" si="39"/>
        <v>0</v>
      </c>
      <c r="K176" s="54"/>
      <c r="L176" s="54"/>
    </row>
    <row r="177" spans="1:12" s="22" customFormat="1" ht="38.25" x14ac:dyDescent="0.2">
      <c r="A177" s="105" t="s">
        <v>668</v>
      </c>
      <c r="B177" s="107" t="s">
        <v>596</v>
      </c>
      <c r="C177" s="14" t="s">
        <v>340</v>
      </c>
      <c r="D177" s="27" t="s">
        <v>504</v>
      </c>
      <c r="E177" s="14" t="s">
        <v>18</v>
      </c>
      <c r="F177" s="15">
        <v>2</v>
      </c>
      <c r="G177" s="15"/>
      <c r="H177" s="51"/>
      <c r="I177" s="47">
        <f t="shared" si="39"/>
        <v>0</v>
      </c>
      <c r="K177" s="54"/>
      <c r="L177" s="54"/>
    </row>
    <row r="178" spans="1:12" s="22" customFormat="1" ht="63.75" x14ac:dyDescent="0.2">
      <c r="A178" s="105" t="s">
        <v>669</v>
      </c>
      <c r="B178" s="107" t="s">
        <v>596</v>
      </c>
      <c r="C178" s="14" t="s">
        <v>341</v>
      </c>
      <c r="D178" s="27" t="s">
        <v>140</v>
      </c>
      <c r="E178" s="14" t="s">
        <v>18</v>
      </c>
      <c r="F178" s="15">
        <v>2</v>
      </c>
      <c r="G178" s="15"/>
      <c r="H178" s="51"/>
      <c r="I178" s="47">
        <f t="shared" si="39"/>
        <v>0</v>
      </c>
      <c r="K178" s="54"/>
      <c r="L178" s="54"/>
    </row>
    <row r="179" spans="1:12" s="22" customFormat="1" ht="76.5" x14ac:dyDescent="0.2">
      <c r="A179" s="105" t="s">
        <v>670</v>
      </c>
      <c r="B179" s="107" t="s">
        <v>596</v>
      </c>
      <c r="C179" s="14" t="s">
        <v>342</v>
      </c>
      <c r="D179" s="27" t="s">
        <v>429</v>
      </c>
      <c r="E179" s="14" t="s">
        <v>18</v>
      </c>
      <c r="F179" s="15">
        <v>20</v>
      </c>
      <c r="G179" s="15"/>
      <c r="H179" s="51"/>
      <c r="I179" s="47">
        <f t="shared" si="39"/>
        <v>0</v>
      </c>
      <c r="K179" s="54"/>
      <c r="L179" s="54"/>
    </row>
    <row r="180" spans="1:12" s="22" customFormat="1" ht="63.75" x14ac:dyDescent="0.2">
      <c r="A180" s="105" t="s">
        <v>671</v>
      </c>
      <c r="B180" s="107" t="s">
        <v>596</v>
      </c>
      <c r="C180" s="14" t="s">
        <v>343</v>
      </c>
      <c r="D180" s="27" t="s">
        <v>141</v>
      </c>
      <c r="E180" s="14" t="s">
        <v>18</v>
      </c>
      <c r="F180" s="15">
        <v>8</v>
      </c>
      <c r="G180" s="15"/>
      <c r="H180" s="51"/>
      <c r="I180" s="47">
        <f t="shared" si="39"/>
        <v>0</v>
      </c>
      <c r="K180" s="54"/>
      <c r="L180" s="54"/>
    </row>
    <row r="181" spans="1:12" s="22" customFormat="1" ht="51" x14ac:dyDescent="0.2">
      <c r="A181" s="105" t="s">
        <v>672</v>
      </c>
      <c r="B181" s="107" t="s">
        <v>596</v>
      </c>
      <c r="C181" s="14" t="s">
        <v>344</v>
      </c>
      <c r="D181" s="27" t="s">
        <v>142</v>
      </c>
      <c r="E181" s="14" t="s">
        <v>18</v>
      </c>
      <c r="F181" s="15">
        <v>8</v>
      </c>
      <c r="G181" s="15"/>
      <c r="H181" s="51"/>
      <c r="I181" s="47">
        <f t="shared" si="39"/>
        <v>0</v>
      </c>
      <c r="K181" s="54"/>
      <c r="L181" s="54"/>
    </row>
    <row r="182" spans="1:12" s="22" customFormat="1" ht="25.5" x14ac:dyDescent="0.2">
      <c r="A182" s="105" t="s">
        <v>673</v>
      </c>
      <c r="B182" s="107" t="s">
        <v>596</v>
      </c>
      <c r="C182" s="14" t="s">
        <v>345</v>
      </c>
      <c r="D182" s="27" t="s">
        <v>505</v>
      </c>
      <c r="E182" s="14" t="s">
        <v>18</v>
      </c>
      <c r="F182" s="15">
        <v>12</v>
      </c>
      <c r="G182" s="15"/>
      <c r="H182" s="51"/>
      <c r="I182" s="47">
        <f t="shared" si="39"/>
        <v>0</v>
      </c>
      <c r="K182" s="54"/>
      <c r="L182" s="54"/>
    </row>
    <row r="183" spans="1:12" s="22" customFormat="1" ht="25.5" x14ac:dyDescent="0.2">
      <c r="A183" s="105" t="s">
        <v>674</v>
      </c>
      <c r="B183" s="107" t="s">
        <v>596</v>
      </c>
      <c r="C183" s="14" t="s">
        <v>346</v>
      </c>
      <c r="D183" s="27" t="s">
        <v>506</v>
      </c>
      <c r="E183" s="14" t="s">
        <v>18</v>
      </c>
      <c r="F183" s="15">
        <v>28</v>
      </c>
      <c r="G183" s="15"/>
      <c r="H183" s="51"/>
      <c r="I183" s="47">
        <f t="shared" si="39"/>
        <v>0</v>
      </c>
      <c r="K183" s="54"/>
      <c r="L183" s="54"/>
    </row>
    <row r="184" spans="1:12" s="22" customFormat="1" ht="25.5" x14ac:dyDescent="0.2">
      <c r="A184" s="105" t="s">
        <v>675</v>
      </c>
      <c r="B184" s="107" t="s">
        <v>596</v>
      </c>
      <c r="C184" s="14" t="s">
        <v>347</v>
      </c>
      <c r="D184" s="27" t="s">
        <v>507</v>
      </c>
      <c r="E184" s="14" t="s">
        <v>18</v>
      </c>
      <c r="F184" s="15">
        <v>12</v>
      </c>
      <c r="G184" s="15"/>
      <c r="H184" s="51"/>
      <c r="I184" s="47">
        <f t="shared" si="39"/>
        <v>0</v>
      </c>
      <c r="K184" s="54"/>
      <c r="L184" s="54"/>
    </row>
    <row r="185" spans="1:12" s="22" customFormat="1" ht="25.5" x14ac:dyDescent="0.2">
      <c r="A185" s="105" t="s">
        <v>676</v>
      </c>
      <c r="B185" s="107" t="s">
        <v>596</v>
      </c>
      <c r="C185" s="14" t="s">
        <v>348</v>
      </c>
      <c r="D185" s="27" t="s">
        <v>508</v>
      </c>
      <c r="E185" s="14" t="s">
        <v>18</v>
      </c>
      <c r="F185" s="15">
        <v>8</v>
      </c>
      <c r="G185" s="15"/>
      <c r="H185" s="51"/>
      <c r="I185" s="47">
        <f t="shared" ref="I185:I198" si="40">ROUND(H185*F185,2)</f>
        <v>0</v>
      </c>
      <c r="K185" s="54"/>
      <c r="L185" s="54"/>
    </row>
    <row r="186" spans="1:12" s="22" customFormat="1" ht="25.5" x14ac:dyDescent="0.2">
      <c r="A186" s="105" t="s">
        <v>677</v>
      </c>
      <c r="B186" s="107" t="s">
        <v>596</v>
      </c>
      <c r="C186" s="14" t="s">
        <v>349</v>
      </c>
      <c r="D186" s="27" t="s">
        <v>509</v>
      </c>
      <c r="E186" s="14" t="s">
        <v>18</v>
      </c>
      <c r="F186" s="15">
        <v>15</v>
      </c>
      <c r="G186" s="15"/>
      <c r="H186" s="51"/>
      <c r="I186" s="47">
        <f t="shared" si="40"/>
        <v>0</v>
      </c>
      <c r="K186" s="54"/>
      <c r="L186" s="54"/>
    </row>
    <row r="187" spans="1:12" s="22" customFormat="1" ht="38.25" x14ac:dyDescent="0.2">
      <c r="A187" s="105" t="s">
        <v>678</v>
      </c>
      <c r="B187" s="107" t="s">
        <v>596</v>
      </c>
      <c r="C187" s="14" t="s">
        <v>350</v>
      </c>
      <c r="D187" s="27" t="s">
        <v>510</v>
      </c>
      <c r="E187" s="14" t="s">
        <v>18</v>
      </c>
      <c r="F187" s="15">
        <v>9</v>
      </c>
      <c r="G187" s="15"/>
      <c r="H187" s="51"/>
      <c r="I187" s="47">
        <f t="shared" si="40"/>
        <v>0</v>
      </c>
      <c r="K187" s="54"/>
      <c r="L187" s="54"/>
    </row>
    <row r="188" spans="1:12" s="22" customFormat="1" ht="25.5" x14ac:dyDescent="0.2">
      <c r="A188" s="105" t="s">
        <v>679</v>
      </c>
      <c r="B188" s="107" t="s">
        <v>596</v>
      </c>
      <c r="C188" s="14" t="s">
        <v>351</v>
      </c>
      <c r="D188" s="27" t="s">
        <v>471</v>
      </c>
      <c r="E188" s="14" t="s">
        <v>18</v>
      </c>
      <c r="F188" s="15">
        <v>28</v>
      </c>
      <c r="G188" s="15"/>
      <c r="H188" s="51"/>
      <c r="I188" s="47">
        <f t="shared" si="40"/>
        <v>0</v>
      </c>
      <c r="K188" s="54"/>
      <c r="L188" s="54"/>
    </row>
    <row r="189" spans="1:12" s="22" customFormat="1" ht="51" x14ac:dyDescent="0.2">
      <c r="A189" s="105" t="s">
        <v>680</v>
      </c>
      <c r="B189" s="107" t="s">
        <v>596</v>
      </c>
      <c r="C189" s="14" t="s">
        <v>352</v>
      </c>
      <c r="D189" s="27" t="s">
        <v>143</v>
      </c>
      <c r="E189" s="14" t="s">
        <v>18</v>
      </c>
      <c r="F189" s="15">
        <v>1</v>
      </c>
      <c r="G189" s="15"/>
      <c r="H189" s="51"/>
      <c r="I189" s="47">
        <f t="shared" si="40"/>
        <v>0</v>
      </c>
      <c r="K189" s="54"/>
      <c r="L189" s="54"/>
    </row>
    <row r="190" spans="1:12" s="22" customFormat="1" ht="25.5" x14ac:dyDescent="0.2">
      <c r="A190" s="105" t="s">
        <v>681</v>
      </c>
      <c r="B190" s="107" t="s">
        <v>596</v>
      </c>
      <c r="C190" s="14" t="s">
        <v>353</v>
      </c>
      <c r="D190" s="27" t="s">
        <v>144</v>
      </c>
      <c r="E190" s="14" t="s">
        <v>18</v>
      </c>
      <c r="F190" s="15">
        <v>2</v>
      </c>
      <c r="G190" s="15"/>
      <c r="H190" s="51"/>
      <c r="I190" s="47">
        <f t="shared" si="40"/>
        <v>0</v>
      </c>
      <c r="K190" s="54"/>
      <c r="L190" s="54"/>
    </row>
    <row r="191" spans="1:12" s="22" customFormat="1" ht="38.25" x14ac:dyDescent="0.2">
      <c r="A191" s="105" t="s">
        <v>682</v>
      </c>
      <c r="B191" s="107" t="s">
        <v>596</v>
      </c>
      <c r="C191" s="14" t="s">
        <v>354</v>
      </c>
      <c r="D191" s="27" t="s">
        <v>145</v>
      </c>
      <c r="E191" s="14" t="s">
        <v>15</v>
      </c>
      <c r="F191" s="15">
        <v>150</v>
      </c>
      <c r="G191" s="15"/>
      <c r="H191" s="51"/>
      <c r="I191" s="47">
        <f t="shared" si="40"/>
        <v>0</v>
      </c>
      <c r="K191" s="54"/>
      <c r="L191" s="54"/>
    </row>
    <row r="192" spans="1:12" s="22" customFormat="1" ht="38.25" x14ac:dyDescent="0.2">
      <c r="A192" s="105" t="s">
        <v>683</v>
      </c>
      <c r="B192" s="107" t="s">
        <v>596</v>
      </c>
      <c r="C192" s="14" t="s">
        <v>355</v>
      </c>
      <c r="D192" s="27" t="s">
        <v>146</v>
      </c>
      <c r="E192" s="14" t="s">
        <v>15</v>
      </c>
      <c r="F192" s="15">
        <v>40</v>
      </c>
      <c r="G192" s="15"/>
      <c r="H192" s="51"/>
      <c r="I192" s="47">
        <f t="shared" si="40"/>
        <v>0</v>
      </c>
      <c r="K192" s="54"/>
      <c r="L192" s="54"/>
    </row>
    <row r="193" spans="1:12" s="22" customFormat="1" ht="38.25" x14ac:dyDescent="0.2">
      <c r="A193" s="105" t="s">
        <v>684</v>
      </c>
      <c r="B193" s="107" t="s">
        <v>596</v>
      </c>
      <c r="C193" s="14" t="s">
        <v>356</v>
      </c>
      <c r="D193" s="27" t="s">
        <v>147</v>
      </c>
      <c r="E193" s="14" t="s">
        <v>15</v>
      </c>
      <c r="F193" s="15">
        <v>25</v>
      </c>
      <c r="G193" s="15"/>
      <c r="H193" s="51"/>
      <c r="I193" s="47">
        <f t="shared" si="40"/>
        <v>0</v>
      </c>
      <c r="K193" s="54"/>
      <c r="L193" s="54"/>
    </row>
    <row r="194" spans="1:12" s="22" customFormat="1" ht="25.5" x14ac:dyDescent="0.2">
      <c r="A194" s="105" t="s">
        <v>685</v>
      </c>
      <c r="B194" s="107" t="s">
        <v>596</v>
      </c>
      <c r="C194" s="14" t="s">
        <v>357</v>
      </c>
      <c r="D194" s="27" t="s">
        <v>148</v>
      </c>
      <c r="E194" s="14" t="s">
        <v>15</v>
      </c>
      <c r="F194" s="15">
        <v>450</v>
      </c>
      <c r="G194" s="15"/>
      <c r="H194" s="51"/>
      <c r="I194" s="47">
        <f t="shared" si="40"/>
        <v>0</v>
      </c>
      <c r="K194" s="54"/>
      <c r="L194" s="54"/>
    </row>
    <row r="195" spans="1:12" s="22" customFormat="1" ht="38.25" x14ac:dyDescent="0.2">
      <c r="A195" s="105" t="s">
        <v>686</v>
      </c>
      <c r="B195" s="107" t="s">
        <v>596</v>
      </c>
      <c r="C195" s="14" t="s">
        <v>358</v>
      </c>
      <c r="D195" s="27" t="s">
        <v>149</v>
      </c>
      <c r="E195" s="14" t="s">
        <v>15</v>
      </c>
      <c r="F195" s="15">
        <v>85</v>
      </c>
      <c r="G195" s="15"/>
      <c r="H195" s="51"/>
      <c r="I195" s="47">
        <f t="shared" si="40"/>
        <v>0</v>
      </c>
      <c r="K195" s="54"/>
      <c r="L195" s="54"/>
    </row>
    <row r="196" spans="1:12" s="22" customFormat="1" ht="38.25" x14ac:dyDescent="0.2">
      <c r="A196" s="105" t="s">
        <v>687</v>
      </c>
      <c r="B196" s="107" t="s">
        <v>596</v>
      </c>
      <c r="C196" s="14" t="s">
        <v>359</v>
      </c>
      <c r="D196" s="27" t="s">
        <v>150</v>
      </c>
      <c r="E196" s="14" t="s">
        <v>9</v>
      </c>
      <c r="F196" s="15">
        <v>135</v>
      </c>
      <c r="G196" s="15"/>
      <c r="H196" s="51"/>
      <c r="I196" s="47">
        <f t="shared" si="40"/>
        <v>0</v>
      </c>
      <c r="K196" s="54"/>
      <c r="L196" s="54"/>
    </row>
    <row r="197" spans="1:12" s="22" customFormat="1" ht="76.5" x14ac:dyDescent="0.2">
      <c r="A197" s="105" t="s">
        <v>688</v>
      </c>
      <c r="B197" s="107" t="s">
        <v>596</v>
      </c>
      <c r="C197" s="14" t="s">
        <v>360</v>
      </c>
      <c r="D197" s="27" t="s">
        <v>151</v>
      </c>
      <c r="E197" s="14" t="s">
        <v>18</v>
      </c>
      <c r="F197" s="15">
        <v>1</v>
      </c>
      <c r="G197" s="15"/>
      <c r="H197" s="51"/>
      <c r="I197" s="47">
        <f t="shared" si="40"/>
        <v>0</v>
      </c>
      <c r="K197" s="54"/>
      <c r="L197" s="54"/>
    </row>
    <row r="198" spans="1:12" s="22" customFormat="1" ht="25.5" x14ac:dyDescent="0.2">
      <c r="A198" s="105" t="s">
        <v>689</v>
      </c>
      <c r="B198" s="107" t="s">
        <v>596</v>
      </c>
      <c r="C198" s="14" t="s">
        <v>361</v>
      </c>
      <c r="D198" s="27" t="s">
        <v>152</v>
      </c>
      <c r="E198" s="14" t="s">
        <v>18</v>
      </c>
      <c r="F198" s="15">
        <v>1</v>
      </c>
      <c r="G198" s="15"/>
      <c r="H198" s="51"/>
      <c r="I198" s="47">
        <f t="shared" si="40"/>
        <v>0</v>
      </c>
      <c r="K198" s="54"/>
      <c r="L198" s="54"/>
    </row>
    <row r="199" spans="1:12" s="22" customFormat="1" ht="38.25" x14ac:dyDescent="0.2">
      <c r="A199" s="105" t="s">
        <v>690</v>
      </c>
      <c r="B199" s="107" t="s">
        <v>596</v>
      </c>
      <c r="C199" s="14" t="s">
        <v>362</v>
      </c>
      <c r="D199" s="27" t="s">
        <v>153</v>
      </c>
      <c r="E199" s="14" t="s">
        <v>18</v>
      </c>
      <c r="F199" s="15">
        <v>2</v>
      </c>
      <c r="G199" s="15"/>
      <c r="H199" s="51"/>
      <c r="I199" s="47">
        <f t="shared" ref="I199:I201" si="41">ROUND(H199*F199,2)</f>
        <v>0</v>
      </c>
      <c r="K199" s="54"/>
      <c r="L199" s="54"/>
    </row>
    <row r="200" spans="1:12" s="22" customFormat="1" ht="38.25" x14ac:dyDescent="0.2">
      <c r="A200" s="105" t="s">
        <v>691</v>
      </c>
      <c r="B200" s="107" t="s">
        <v>596</v>
      </c>
      <c r="C200" s="14" t="s">
        <v>313</v>
      </c>
      <c r="D200" s="27" t="s">
        <v>122</v>
      </c>
      <c r="E200" s="14" t="s">
        <v>18</v>
      </c>
      <c r="F200" s="15">
        <v>4</v>
      </c>
      <c r="G200" s="15"/>
      <c r="H200" s="51"/>
      <c r="I200" s="47">
        <f t="shared" si="41"/>
        <v>0</v>
      </c>
      <c r="K200" s="54"/>
      <c r="L200" s="54"/>
    </row>
    <row r="201" spans="1:12" s="22" customFormat="1" ht="39" thickBot="1" x14ac:dyDescent="0.25">
      <c r="A201" s="105" t="s">
        <v>692</v>
      </c>
      <c r="B201" s="107" t="s">
        <v>596</v>
      </c>
      <c r="C201" s="14" t="s">
        <v>314</v>
      </c>
      <c r="D201" s="27" t="s">
        <v>123</v>
      </c>
      <c r="E201" s="14" t="s">
        <v>18</v>
      </c>
      <c r="F201" s="15">
        <v>13</v>
      </c>
      <c r="G201" s="15"/>
      <c r="H201" s="51"/>
      <c r="I201" s="47">
        <f t="shared" si="41"/>
        <v>0</v>
      </c>
      <c r="K201" s="54"/>
      <c r="L201" s="54"/>
    </row>
    <row r="202" spans="1:12" s="7" customFormat="1" ht="15.75" customHeight="1" thickBot="1" x14ac:dyDescent="0.25">
      <c r="A202" s="117" t="s">
        <v>629</v>
      </c>
      <c r="B202" s="118"/>
      <c r="C202" s="118"/>
      <c r="D202" s="118"/>
      <c r="E202" s="118"/>
      <c r="F202" s="118"/>
      <c r="G202" s="118"/>
      <c r="H202" s="56"/>
      <c r="I202" s="48">
        <f>SUM(I203:I208)</f>
        <v>0</v>
      </c>
    </row>
    <row r="203" spans="1:12" s="22" customFormat="1" ht="76.5" x14ac:dyDescent="0.2">
      <c r="A203" s="105" t="s">
        <v>630</v>
      </c>
      <c r="B203" s="107" t="s">
        <v>596</v>
      </c>
      <c r="C203" s="14" t="s">
        <v>363</v>
      </c>
      <c r="D203" s="27" t="s">
        <v>154</v>
      </c>
      <c r="E203" s="14" t="s">
        <v>11</v>
      </c>
      <c r="F203" s="15">
        <v>318.27999999999997</v>
      </c>
      <c r="G203" s="15"/>
      <c r="H203" s="51"/>
      <c r="I203" s="47">
        <f t="shared" ref="I203:I205" si="42">ROUND(H203*F203,2)</f>
        <v>0</v>
      </c>
      <c r="K203" s="54"/>
      <c r="L203" s="54"/>
    </row>
    <row r="204" spans="1:12" s="22" customFormat="1" ht="38.25" x14ac:dyDescent="0.2">
      <c r="A204" s="105" t="s">
        <v>631</v>
      </c>
      <c r="B204" s="107" t="s">
        <v>596</v>
      </c>
      <c r="C204" s="14" t="s">
        <v>364</v>
      </c>
      <c r="D204" s="27" t="s">
        <v>155</v>
      </c>
      <c r="E204" s="14" t="s">
        <v>11</v>
      </c>
      <c r="F204" s="15">
        <v>318.27999999999997</v>
      </c>
      <c r="G204" s="15"/>
      <c r="H204" s="51"/>
      <c r="I204" s="47">
        <f t="shared" si="42"/>
        <v>0</v>
      </c>
      <c r="K204" s="54"/>
      <c r="L204" s="54"/>
    </row>
    <row r="205" spans="1:12" s="22" customFormat="1" ht="38.25" x14ac:dyDescent="0.2">
      <c r="A205" s="105" t="s">
        <v>632</v>
      </c>
      <c r="B205" s="107" t="s">
        <v>596</v>
      </c>
      <c r="C205" s="14" t="s">
        <v>365</v>
      </c>
      <c r="D205" s="27" t="s">
        <v>156</v>
      </c>
      <c r="E205" s="14" t="s">
        <v>15</v>
      </c>
      <c r="F205" s="15">
        <v>47.4</v>
      </c>
      <c r="G205" s="15"/>
      <c r="H205" s="51"/>
      <c r="I205" s="47">
        <f t="shared" si="42"/>
        <v>0</v>
      </c>
      <c r="K205" s="54"/>
      <c r="L205" s="54"/>
    </row>
    <row r="206" spans="1:12" s="22" customFormat="1" ht="25.5" x14ac:dyDescent="0.2">
      <c r="A206" s="105" t="s">
        <v>633</v>
      </c>
      <c r="B206" s="107" t="s">
        <v>596</v>
      </c>
      <c r="C206" s="14" t="s">
        <v>366</v>
      </c>
      <c r="D206" s="27" t="s">
        <v>157</v>
      </c>
      <c r="E206" s="14" t="s">
        <v>15</v>
      </c>
      <c r="F206" s="15">
        <v>52.1</v>
      </c>
      <c r="G206" s="15"/>
      <c r="H206" s="51"/>
      <c r="I206" s="47">
        <f t="shared" ref="I206:I207" si="43">ROUND(H206*F206,2)</f>
        <v>0</v>
      </c>
      <c r="K206" s="54"/>
      <c r="L206" s="54"/>
    </row>
    <row r="207" spans="1:12" s="22" customFormat="1" ht="51" x14ac:dyDescent="0.2">
      <c r="A207" s="105" t="s">
        <v>634</v>
      </c>
      <c r="B207" s="107" t="s">
        <v>596</v>
      </c>
      <c r="C207" s="14" t="s">
        <v>367</v>
      </c>
      <c r="D207" s="27" t="s">
        <v>430</v>
      </c>
      <c r="E207" s="14" t="s">
        <v>11</v>
      </c>
      <c r="F207" s="15">
        <v>269.10000000000002</v>
      </c>
      <c r="G207" s="15"/>
      <c r="H207" s="51"/>
      <c r="I207" s="47">
        <f t="shared" si="43"/>
        <v>0</v>
      </c>
      <c r="K207" s="54"/>
      <c r="L207" s="54"/>
    </row>
    <row r="208" spans="1:12" s="22" customFormat="1" ht="90" thickBot="1" x14ac:dyDescent="0.25">
      <c r="A208" s="105" t="s">
        <v>635</v>
      </c>
      <c r="B208" s="107" t="s">
        <v>596</v>
      </c>
      <c r="C208" s="14" t="s">
        <v>368</v>
      </c>
      <c r="D208" s="27" t="s">
        <v>158</v>
      </c>
      <c r="E208" s="14" t="s">
        <v>11</v>
      </c>
      <c r="F208" s="15">
        <v>108</v>
      </c>
      <c r="G208" s="15"/>
      <c r="H208" s="51"/>
      <c r="I208" s="47">
        <f t="shared" ref="I208" si="44">ROUND(H208*F208,2)</f>
        <v>0</v>
      </c>
      <c r="K208" s="54"/>
      <c r="L208" s="54"/>
    </row>
    <row r="209" spans="1:13" s="7" customFormat="1" ht="15.75" customHeight="1" thickBot="1" x14ac:dyDescent="0.25">
      <c r="A209" s="117" t="s">
        <v>619</v>
      </c>
      <c r="B209" s="118"/>
      <c r="C209" s="118"/>
      <c r="D209" s="118"/>
      <c r="E209" s="118"/>
      <c r="F209" s="118"/>
      <c r="G209" s="118"/>
      <c r="H209" s="56"/>
      <c r="I209" s="48">
        <f>SUM(I210:I218)</f>
        <v>0</v>
      </c>
    </row>
    <row r="210" spans="1:13" s="22" customFormat="1" ht="38.25" x14ac:dyDescent="0.2">
      <c r="A210" s="105" t="s">
        <v>620</v>
      </c>
      <c r="B210" s="107" t="s">
        <v>596</v>
      </c>
      <c r="C210" s="14" t="s">
        <v>369</v>
      </c>
      <c r="D210" s="27" t="s">
        <v>159</v>
      </c>
      <c r="E210" s="14" t="s">
        <v>11</v>
      </c>
      <c r="F210" s="15">
        <v>148.80000000000001</v>
      </c>
      <c r="G210" s="15"/>
      <c r="H210" s="51"/>
      <c r="I210" s="47">
        <f t="shared" ref="I210" si="45">ROUND(H210*F210,2)</f>
        <v>0</v>
      </c>
      <c r="K210" s="54"/>
      <c r="L210" s="54"/>
    </row>
    <row r="211" spans="1:13" s="22" customFormat="1" x14ac:dyDescent="0.2">
      <c r="A211" s="105" t="s">
        <v>621</v>
      </c>
      <c r="B211" s="107" t="s">
        <v>596</v>
      </c>
      <c r="C211" s="14" t="s">
        <v>370</v>
      </c>
      <c r="D211" s="27" t="s">
        <v>472</v>
      </c>
      <c r="E211" s="14" t="s">
        <v>13</v>
      </c>
      <c r="F211" s="15">
        <v>522</v>
      </c>
      <c r="G211" s="15"/>
      <c r="H211" s="51"/>
      <c r="I211" s="47">
        <f t="shared" ref="I211" si="46">ROUND(H211*F211,2)</f>
        <v>0</v>
      </c>
      <c r="K211" s="54"/>
      <c r="L211" s="54"/>
      <c r="M211" s="54"/>
    </row>
    <row r="212" spans="1:13" s="22" customFormat="1" ht="63.75" x14ac:dyDescent="0.2">
      <c r="A212" s="105" t="s">
        <v>622</v>
      </c>
      <c r="B212" s="107" t="s">
        <v>596</v>
      </c>
      <c r="C212" s="14" t="s">
        <v>371</v>
      </c>
      <c r="D212" s="27" t="s">
        <v>160</v>
      </c>
      <c r="E212" s="14" t="s">
        <v>11</v>
      </c>
      <c r="F212" s="15">
        <v>16.14</v>
      </c>
      <c r="G212" s="15"/>
      <c r="H212" s="51"/>
      <c r="I212" s="47">
        <f t="shared" ref="I212" si="47">ROUND(H212*F212,2)</f>
        <v>0</v>
      </c>
      <c r="K212" s="54"/>
      <c r="L212" s="54"/>
    </row>
    <row r="213" spans="1:13" s="7" customFormat="1" ht="63.75" x14ac:dyDescent="0.2">
      <c r="A213" s="105" t="s">
        <v>623</v>
      </c>
      <c r="B213" s="107" t="s">
        <v>596</v>
      </c>
      <c r="C213" s="14" t="s">
        <v>372</v>
      </c>
      <c r="D213" s="27" t="s">
        <v>431</v>
      </c>
      <c r="E213" s="14" t="s">
        <v>11</v>
      </c>
      <c r="F213" s="15">
        <v>207.85</v>
      </c>
      <c r="G213" s="15"/>
      <c r="H213" s="51"/>
      <c r="I213" s="47">
        <f t="shared" ref="I213" si="48">ROUND(H213*F213,2)</f>
        <v>0</v>
      </c>
    </row>
    <row r="214" spans="1:13" s="7" customFormat="1" ht="25.5" x14ac:dyDescent="0.2">
      <c r="A214" s="105" t="s">
        <v>624</v>
      </c>
      <c r="B214" s="107" t="s">
        <v>596</v>
      </c>
      <c r="C214" s="14" t="s">
        <v>373</v>
      </c>
      <c r="D214" s="27" t="s">
        <v>161</v>
      </c>
      <c r="E214" s="14" t="s">
        <v>11</v>
      </c>
      <c r="F214" s="15">
        <v>207.85</v>
      </c>
      <c r="G214" s="15"/>
      <c r="H214" s="51"/>
      <c r="I214" s="47">
        <f t="shared" ref="I214:I216" si="49">ROUND(H214*F214,2)</f>
        <v>0</v>
      </c>
    </row>
    <row r="215" spans="1:13" s="7" customFormat="1" ht="51" x14ac:dyDescent="0.2">
      <c r="A215" s="105" t="s">
        <v>625</v>
      </c>
      <c r="B215" s="107" t="s">
        <v>596</v>
      </c>
      <c r="C215" s="14" t="s">
        <v>374</v>
      </c>
      <c r="D215" s="27" t="s">
        <v>162</v>
      </c>
      <c r="E215" s="14" t="s">
        <v>11</v>
      </c>
      <c r="F215" s="15">
        <v>493.3</v>
      </c>
      <c r="G215" s="15"/>
      <c r="H215" s="51"/>
      <c r="I215" s="47">
        <f t="shared" si="49"/>
        <v>0</v>
      </c>
    </row>
    <row r="216" spans="1:13" s="7" customFormat="1" ht="76.5" x14ac:dyDescent="0.2">
      <c r="A216" s="105" t="s">
        <v>626</v>
      </c>
      <c r="B216" s="107" t="s">
        <v>596</v>
      </c>
      <c r="C216" s="14" t="s">
        <v>375</v>
      </c>
      <c r="D216" s="27" t="s">
        <v>511</v>
      </c>
      <c r="E216" s="14" t="s">
        <v>11</v>
      </c>
      <c r="F216" s="15">
        <v>1176.1500000000001</v>
      </c>
      <c r="G216" s="15"/>
      <c r="H216" s="51"/>
      <c r="I216" s="47">
        <f t="shared" si="49"/>
        <v>0</v>
      </c>
      <c r="J216" s="52"/>
      <c r="M216" s="52"/>
    </row>
    <row r="217" spans="1:13" s="7" customFormat="1" ht="51" x14ac:dyDescent="0.2">
      <c r="A217" s="105" t="s">
        <v>627</v>
      </c>
      <c r="B217" s="107" t="s">
        <v>596</v>
      </c>
      <c r="C217" s="14" t="s">
        <v>376</v>
      </c>
      <c r="D217" s="27" t="s">
        <v>163</v>
      </c>
      <c r="E217" s="14" t="s">
        <v>11</v>
      </c>
      <c r="F217" s="15">
        <v>305.10000000000002</v>
      </c>
      <c r="G217" s="15"/>
      <c r="H217" s="51"/>
      <c r="I217" s="47">
        <f t="shared" ref="I217:I218" si="50">ROUND(H217*F217,2)</f>
        <v>0</v>
      </c>
    </row>
    <row r="218" spans="1:13" s="7" customFormat="1" ht="26.25" thickBot="1" x14ac:dyDescent="0.25">
      <c r="A218" s="105" t="s">
        <v>628</v>
      </c>
      <c r="B218" s="107" t="s">
        <v>596</v>
      </c>
      <c r="C218" s="14" t="s">
        <v>377</v>
      </c>
      <c r="D218" s="27" t="s">
        <v>164</v>
      </c>
      <c r="E218" s="14" t="s">
        <v>11</v>
      </c>
      <c r="F218" s="15">
        <v>310.39999999999998</v>
      </c>
      <c r="G218" s="15"/>
      <c r="H218" s="51"/>
      <c r="I218" s="47">
        <f t="shared" si="50"/>
        <v>0</v>
      </c>
    </row>
    <row r="219" spans="1:13" s="7" customFormat="1" ht="15.75" customHeight="1" thickBot="1" x14ac:dyDescent="0.25">
      <c r="A219" s="117" t="s">
        <v>602</v>
      </c>
      <c r="B219" s="118"/>
      <c r="C219" s="118"/>
      <c r="D219" s="118"/>
      <c r="E219" s="118"/>
      <c r="F219" s="118"/>
      <c r="G219" s="118"/>
      <c r="H219" s="56"/>
      <c r="I219" s="48">
        <f>SUM(I220:I235)</f>
        <v>0</v>
      </c>
    </row>
    <row r="220" spans="1:13" s="7" customFormat="1" ht="63.75" x14ac:dyDescent="0.2">
      <c r="A220" s="105" t="s">
        <v>603</v>
      </c>
      <c r="B220" s="107" t="s">
        <v>596</v>
      </c>
      <c r="C220" s="14" t="s">
        <v>378</v>
      </c>
      <c r="D220" s="27" t="s">
        <v>512</v>
      </c>
      <c r="E220" s="14" t="s">
        <v>18</v>
      </c>
      <c r="F220" s="15">
        <v>2</v>
      </c>
      <c r="G220" s="15"/>
      <c r="H220" s="51"/>
      <c r="I220" s="47">
        <f t="shared" ref="I220" si="51">ROUND(H220*F220,2)</f>
        <v>0</v>
      </c>
    </row>
    <row r="221" spans="1:13" s="7" customFormat="1" ht="63.75" x14ac:dyDescent="0.2">
      <c r="A221" s="105" t="s">
        <v>604</v>
      </c>
      <c r="B221" s="107" t="s">
        <v>596</v>
      </c>
      <c r="C221" s="14" t="s">
        <v>379</v>
      </c>
      <c r="D221" s="27" t="s">
        <v>513</v>
      </c>
      <c r="E221" s="14" t="s">
        <v>18</v>
      </c>
      <c r="F221" s="15">
        <v>2</v>
      </c>
      <c r="G221" s="15"/>
      <c r="H221" s="51"/>
      <c r="I221" s="47">
        <f t="shared" ref="I221:I235" si="52">ROUND(H221*F221,2)</f>
        <v>0</v>
      </c>
    </row>
    <row r="222" spans="1:13" s="7" customFormat="1" ht="38.25" x14ac:dyDescent="0.2">
      <c r="A222" s="105" t="s">
        <v>605</v>
      </c>
      <c r="B222" s="107" t="s">
        <v>596</v>
      </c>
      <c r="C222" s="14" t="s">
        <v>380</v>
      </c>
      <c r="D222" s="27" t="s">
        <v>165</v>
      </c>
      <c r="E222" s="14" t="s">
        <v>18</v>
      </c>
      <c r="F222" s="15">
        <v>2</v>
      </c>
      <c r="G222" s="15"/>
      <c r="H222" s="51"/>
      <c r="I222" s="47">
        <f t="shared" si="52"/>
        <v>0</v>
      </c>
    </row>
    <row r="223" spans="1:13" s="7" customFormat="1" ht="51" x14ac:dyDescent="0.2">
      <c r="A223" s="105" t="s">
        <v>606</v>
      </c>
      <c r="B223" s="107" t="s">
        <v>596</v>
      </c>
      <c r="C223" s="14" t="s">
        <v>381</v>
      </c>
      <c r="D223" s="27" t="s">
        <v>514</v>
      </c>
      <c r="E223" s="14" t="s">
        <v>18</v>
      </c>
      <c r="F223" s="15">
        <v>2</v>
      </c>
      <c r="G223" s="15"/>
      <c r="H223" s="51"/>
      <c r="I223" s="47">
        <f t="shared" si="52"/>
        <v>0</v>
      </c>
    </row>
    <row r="224" spans="1:13" s="7" customFormat="1" ht="25.5" x14ac:dyDescent="0.2">
      <c r="A224" s="105" t="s">
        <v>607</v>
      </c>
      <c r="B224" s="107" t="s">
        <v>596</v>
      </c>
      <c r="C224" s="14" t="s">
        <v>382</v>
      </c>
      <c r="D224" s="27" t="s">
        <v>166</v>
      </c>
      <c r="E224" s="14" t="s">
        <v>18</v>
      </c>
      <c r="F224" s="15">
        <v>4</v>
      </c>
      <c r="G224" s="15"/>
      <c r="H224" s="51"/>
      <c r="I224" s="47">
        <f t="shared" si="52"/>
        <v>0</v>
      </c>
      <c r="K224" s="52"/>
    </row>
    <row r="225" spans="1:9" s="7" customFormat="1" ht="25.5" x14ac:dyDescent="0.2">
      <c r="A225" s="105" t="s">
        <v>608</v>
      </c>
      <c r="B225" s="107" t="s">
        <v>596</v>
      </c>
      <c r="C225" s="14" t="s">
        <v>383</v>
      </c>
      <c r="D225" s="27" t="s">
        <v>167</v>
      </c>
      <c r="E225" s="14" t="s">
        <v>18</v>
      </c>
      <c r="F225" s="15">
        <v>2</v>
      </c>
      <c r="G225" s="15"/>
      <c r="H225" s="51"/>
      <c r="I225" s="47">
        <f t="shared" si="52"/>
        <v>0</v>
      </c>
    </row>
    <row r="226" spans="1:9" s="7" customFormat="1" ht="25.5" x14ac:dyDescent="0.2">
      <c r="A226" s="105" t="s">
        <v>609</v>
      </c>
      <c r="B226" s="107" t="s">
        <v>596</v>
      </c>
      <c r="C226" s="14" t="s">
        <v>384</v>
      </c>
      <c r="D226" s="27" t="s">
        <v>168</v>
      </c>
      <c r="E226" s="14" t="s">
        <v>18</v>
      </c>
      <c r="F226" s="15">
        <v>2</v>
      </c>
      <c r="G226" s="15"/>
      <c r="H226" s="51"/>
      <c r="I226" s="47">
        <f t="shared" si="52"/>
        <v>0</v>
      </c>
    </row>
    <row r="227" spans="1:9" s="7" customFormat="1" ht="25.5" x14ac:dyDescent="0.2">
      <c r="A227" s="105" t="s">
        <v>610</v>
      </c>
      <c r="B227" s="107" t="s">
        <v>596</v>
      </c>
      <c r="C227" s="14" t="s">
        <v>385</v>
      </c>
      <c r="D227" s="27" t="s">
        <v>169</v>
      </c>
      <c r="E227" s="14" t="s">
        <v>18</v>
      </c>
      <c r="F227" s="15">
        <v>1</v>
      </c>
      <c r="G227" s="15"/>
      <c r="H227" s="51"/>
      <c r="I227" s="47">
        <f t="shared" si="52"/>
        <v>0</v>
      </c>
    </row>
    <row r="228" spans="1:9" s="7" customFormat="1" ht="63.75" x14ac:dyDescent="0.2">
      <c r="A228" s="105" t="s">
        <v>611</v>
      </c>
      <c r="B228" s="107" t="s">
        <v>596</v>
      </c>
      <c r="C228" s="14" t="s">
        <v>386</v>
      </c>
      <c r="D228" s="27" t="s">
        <v>432</v>
      </c>
      <c r="E228" s="14" t="s">
        <v>18</v>
      </c>
      <c r="F228" s="15">
        <v>2</v>
      </c>
      <c r="G228" s="15"/>
      <c r="H228" s="51"/>
      <c r="I228" s="47">
        <f t="shared" si="52"/>
        <v>0</v>
      </c>
    </row>
    <row r="229" spans="1:9" s="7" customFormat="1" ht="51" x14ac:dyDescent="0.2">
      <c r="A229" s="105" t="s">
        <v>612</v>
      </c>
      <c r="B229" s="107" t="s">
        <v>596</v>
      </c>
      <c r="C229" s="14" t="s">
        <v>387</v>
      </c>
      <c r="D229" s="27" t="s">
        <v>433</v>
      </c>
      <c r="E229" s="14" t="s">
        <v>18</v>
      </c>
      <c r="F229" s="15">
        <v>2</v>
      </c>
      <c r="G229" s="15"/>
      <c r="H229" s="51"/>
      <c r="I229" s="47">
        <f t="shared" si="52"/>
        <v>0</v>
      </c>
    </row>
    <row r="230" spans="1:9" s="7" customFormat="1" ht="76.5" x14ac:dyDescent="0.2">
      <c r="A230" s="105" t="s">
        <v>613</v>
      </c>
      <c r="B230" s="107" t="s">
        <v>596</v>
      </c>
      <c r="C230" s="14" t="s">
        <v>388</v>
      </c>
      <c r="D230" s="27" t="s">
        <v>515</v>
      </c>
      <c r="E230" s="14" t="s">
        <v>18</v>
      </c>
      <c r="F230" s="15">
        <v>1</v>
      </c>
      <c r="G230" s="15"/>
      <c r="H230" s="51"/>
      <c r="I230" s="47">
        <f t="shared" si="52"/>
        <v>0</v>
      </c>
    </row>
    <row r="231" spans="1:9" s="7" customFormat="1" ht="38.25" x14ac:dyDescent="0.2">
      <c r="A231" s="105" t="s">
        <v>614</v>
      </c>
      <c r="B231" s="107" t="s">
        <v>596</v>
      </c>
      <c r="C231" s="14" t="s">
        <v>389</v>
      </c>
      <c r="D231" s="27" t="s">
        <v>516</v>
      </c>
      <c r="E231" s="14" t="s">
        <v>18</v>
      </c>
      <c r="F231" s="15">
        <v>4</v>
      </c>
      <c r="G231" s="15"/>
      <c r="H231" s="51"/>
      <c r="I231" s="47">
        <f t="shared" si="52"/>
        <v>0</v>
      </c>
    </row>
    <row r="232" spans="1:9" s="7" customFormat="1" ht="25.5" x14ac:dyDescent="0.2">
      <c r="A232" s="105" t="s">
        <v>615</v>
      </c>
      <c r="B232" s="107" t="s">
        <v>596</v>
      </c>
      <c r="C232" s="14" t="s">
        <v>390</v>
      </c>
      <c r="D232" s="27" t="s">
        <v>517</v>
      </c>
      <c r="E232" s="14" t="s">
        <v>18</v>
      </c>
      <c r="F232" s="15">
        <v>8</v>
      </c>
      <c r="G232" s="15"/>
      <c r="H232" s="51"/>
      <c r="I232" s="47">
        <f t="shared" si="52"/>
        <v>0</v>
      </c>
    </row>
    <row r="233" spans="1:9" s="7" customFormat="1" ht="25.5" x14ac:dyDescent="0.2">
      <c r="A233" s="105" t="s">
        <v>616</v>
      </c>
      <c r="B233" s="107" t="s">
        <v>596</v>
      </c>
      <c r="C233" s="14" t="s">
        <v>391</v>
      </c>
      <c r="D233" s="27" t="s">
        <v>170</v>
      </c>
      <c r="E233" s="14" t="s">
        <v>18</v>
      </c>
      <c r="F233" s="15">
        <v>1</v>
      </c>
      <c r="G233" s="15"/>
      <c r="H233" s="51"/>
      <c r="I233" s="47">
        <f t="shared" si="52"/>
        <v>0</v>
      </c>
    </row>
    <row r="234" spans="1:9" s="7" customFormat="1" ht="51" x14ac:dyDescent="0.2">
      <c r="A234" s="105" t="s">
        <v>617</v>
      </c>
      <c r="B234" s="107" t="s">
        <v>596</v>
      </c>
      <c r="C234" s="14" t="s">
        <v>392</v>
      </c>
      <c r="D234" s="27" t="s">
        <v>434</v>
      </c>
      <c r="E234" s="14" t="s">
        <v>18</v>
      </c>
      <c r="F234" s="15">
        <v>4</v>
      </c>
      <c r="G234" s="15"/>
      <c r="H234" s="51"/>
      <c r="I234" s="47">
        <f t="shared" si="52"/>
        <v>0</v>
      </c>
    </row>
    <row r="235" spans="1:9" s="7" customFormat="1" ht="64.5" thickBot="1" x14ac:dyDescent="0.25">
      <c r="A235" s="105" t="s">
        <v>618</v>
      </c>
      <c r="B235" s="107" t="s">
        <v>596</v>
      </c>
      <c r="C235" s="14" t="s">
        <v>393</v>
      </c>
      <c r="D235" s="27" t="s">
        <v>171</v>
      </c>
      <c r="E235" s="14" t="s">
        <v>18</v>
      </c>
      <c r="F235" s="15">
        <v>8</v>
      </c>
      <c r="G235" s="15"/>
      <c r="H235" s="51"/>
      <c r="I235" s="47">
        <f t="shared" si="52"/>
        <v>0</v>
      </c>
    </row>
    <row r="236" spans="1:9" s="7" customFormat="1" ht="15.75" customHeight="1" thickBot="1" x14ac:dyDescent="0.25">
      <c r="A236" s="117" t="s">
        <v>595</v>
      </c>
      <c r="B236" s="118"/>
      <c r="C236" s="118"/>
      <c r="D236" s="118"/>
      <c r="E236" s="118"/>
      <c r="F236" s="118"/>
      <c r="G236" s="118"/>
      <c r="H236" s="56"/>
      <c r="I236" s="48">
        <f>SUM(I237:I241)</f>
        <v>0</v>
      </c>
    </row>
    <row r="237" spans="1:9" s="7" customFormat="1" ht="51" x14ac:dyDescent="0.2">
      <c r="A237" s="105" t="s">
        <v>598</v>
      </c>
      <c r="B237" s="107" t="s">
        <v>596</v>
      </c>
      <c r="C237" s="14" t="s">
        <v>394</v>
      </c>
      <c r="D237" s="27" t="s">
        <v>435</v>
      </c>
      <c r="E237" s="14" t="s">
        <v>23</v>
      </c>
      <c r="F237" s="15">
        <v>8</v>
      </c>
      <c r="G237" s="15"/>
      <c r="H237" s="51"/>
      <c r="I237" s="47">
        <f t="shared" ref="I237" si="53">ROUND(H237*F237,2)</f>
        <v>0</v>
      </c>
    </row>
    <row r="238" spans="1:9" s="7" customFormat="1" ht="51" x14ac:dyDescent="0.2">
      <c r="A238" s="105" t="s">
        <v>599</v>
      </c>
      <c r="B238" s="107" t="s">
        <v>596</v>
      </c>
      <c r="C238" s="14" t="s">
        <v>395</v>
      </c>
      <c r="D238" s="27" t="s">
        <v>518</v>
      </c>
      <c r="E238" s="14" t="s">
        <v>8</v>
      </c>
      <c r="F238" s="15">
        <v>80</v>
      </c>
      <c r="G238" s="15"/>
      <c r="H238" s="51"/>
      <c r="I238" s="47">
        <f t="shared" ref="I238:I240" si="54">ROUND(H238*F238,2)</f>
        <v>0</v>
      </c>
    </row>
    <row r="239" spans="1:9" s="7" customFormat="1" ht="25.5" x14ac:dyDescent="0.2">
      <c r="A239" s="105" t="s">
        <v>600</v>
      </c>
      <c r="B239" s="107" t="s">
        <v>596</v>
      </c>
      <c r="C239" s="14" t="s">
        <v>396</v>
      </c>
      <c r="D239" s="27" t="s">
        <v>172</v>
      </c>
      <c r="E239" s="14" t="s">
        <v>8</v>
      </c>
      <c r="F239" s="15">
        <v>32</v>
      </c>
      <c r="G239" s="15"/>
      <c r="H239" s="51"/>
      <c r="I239" s="47">
        <f t="shared" si="54"/>
        <v>0</v>
      </c>
    </row>
    <row r="240" spans="1:9" s="7" customFormat="1" ht="25.5" x14ac:dyDescent="0.2">
      <c r="A240" s="105" t="s">
        <v>601</v>
      </c>
      <c r="B240" s="107" t="s">
        <v>596</v>
      </c>
      <c r="C240" s="14" t="s">
        <v>397</v>
      </c>
      <c r="D240" s="27" t="s">
        <v>173</v>
      </c>
      <c r="E240" s="14" t="s">
        <v>8</v>
      </c>
      <c r="F240" s="15">
        <v>32</v>
      </c>
      <c r="G240" s="15"/>
      <c r="H240" s="51"/>
      <c r="I240" s="47">
        <f t="shared" si="54"/>
        <v>0</v>
      </c>
    </row>
    <row r="241" spans="1:12" s="7" customFormat="1" ht="26.25" thickBot="1" x14ac:dyDescent="0.25">
      <c r="A241" s="105" t="s">
        <v>775</v>
      </c>
      <c r="B241" s="107" t="s">
        <v>596</v>
      </c>
      <c r="C241" s="14" t="s">
        <v>398</v>
      </c>
      <c r="D241" s="27" t="s">
        <v>174</v>
      </c>
      <c r="E241" s="14" t="s">
        <v>8</v>
      </c>
      <c r="F241" s="15">
        <v>32</v>
      </c>
      <c r="G241" s="15"/>
      <c r="H241" s="51"/>
      <c r="I241" s="47">
        <f t="shared" ref="I241" si="55">ROUND(H241*F241,2)</f>
        <v>0</v>
      </c>
    </row>
    <row r="242" spans="1:12" s="7" customFormat="1" ht="15.75" customHeight="1" thickBot="1" x14ac:dyDescent="0.25">
      <c r="A242" s="117" t="s">
        <v>591</v>
      </c>
      <c r="B242" s="118"/>
      <c r="C242" s="118"/>
      <c r="D242" s="118"/>
      <c r="E242" s="118"/>
      <c r="F242" s="118"/>
      <c r="G242" s="118"/>
      <c r="H242" s="56"/>
      <c r="I242" s="48">
        <f>SUM(I243:I245)</f>
        <v>0</v>
      </c>
    </row>
    <row r="243" spans="1:12" s="7" customFormat="1" ht="63.75" x14ac:dyDescent="0.2">
      <c r="A243" s="105" t="s">
        <v>592</v>
      </c>
      <c r="B243" s="107" t="s">
        <v>596</v>
      </c>
      <c r="C243" s="14" t="s">
        <v>399</v>
      </c>
      <c r="D243" s="27" t="s">
        <v>175</v>
      </c>
      <c r="E243" s="14" t="s">
        <v>11</v>
      </c>
      <c r="F243" s="15">
        <v>862.8</v>
      </c>
      <c r="G243" s="15"/>
      <c r="H243" s="51"/>
      <c r="I243" s="47">
        <f t="shared" ref="I243" si="56">ROUND(H243*F243,2)</f>
        <v>0</v>
      </c>
    </row>
    <row r="244" spans="1:12" s="7" customFormat="1" x14ac:dyDescent="0.2">
      <c r="A244" s="105" t="s">
        <v>593</v>
      </c>
      <c r="B244" s="107" t="s">
        <v>596</v>
      </c>
      <c r="C244" s="14" t="s">
        <v>400</v>
      </c>
      <c r="D244" s="27" t="s">
        <v>176</v>
      </c>
      <c r="E244" s="14" t="s">
        <v>18</v>
      </c>
      <c r="F244" s="15">
        <v>18</v>
      </c>
      <c r="G244" s="15"/>
      <c r="H244" s="51"/>
      <c r="I244" s="47">
        <f t="shared" ref="I244:I245" si="57">ROUND(H244*F244,2)</f>
        <v>0</v>
      </c>
    </row>
    <row r="245" spans="1:12" s="7" customFormat="1" ht="13.5" thickBot="1" x14ac:dyDescent="0.25">
      <c r="A245" s="105" t="s">
        <v>594</v>
      </c>
      <c r="B245" s="107" t="s">
        <v>596</v>
      </c>
      <c r="C245" s="14" t="s">
        <v>401</v>
      </c>
      <c r="D245" s="27" t="s">
        <v>177</v>
      </c>
      <c r="E245" s="14" t="s">
        <v>18</v>
      </c>
      <c r="F245" s="15">
        <v>5</v>
      </c>
      <c r="G245" s="15"/>
      <c r="H245" s="51"/>
      <c r="I245" s="47">
        <f t="shared" si="57"/>
        <v>0</v>
      </c>
    </row>
    <row r="246" spans="1:12" s="7" customFormat="1" ht="15.75" customHeight="1" thickBot="1" x14ac:dyDescent="0.25">
      <c r="A246" s="117" t="s">
        <v>571</v>
      </c>
      <c r="B246" s="118"/>
      <c r="C246" s="118"/>
      <c r="D246" s="118"/>
      <c r="E246" s="118"/>
      <c r="F246" s="118"/>
      <c r="G246" s="118"/>
      <c r="H246" s="56"/>
      <c r="I246" s="48">
        <f>SUM(I247:I262)</f>
        <v>0</v>
      </c>
    </row>
    <row r="247" spans="1:12" s="7" customFormat="1" x14ac:dyDescent="0.2">
      <c r="A247" s="105" t="s">
        <v>572</v>
      </c>
      <c r="B247" s="107" t="s">
        <v>596</v>
      </c>
      <c r="C247" s="14" t="s">
        <v>402</v>
      </c>
      <c r="D247" s="27" t="s">
        <v>178</v>
      </c>
      <c r="E247" s="14" t="s">
        <v>18</v>
      </c>
      <c r="F247" s="15">
        <v>22</v>
      </c>
      <c r="G247" s="15"/>
      <c r="H247" s="51"/>
      <c r="I247" s="47">
        <f t="shared" ref="I247" si="58">ROUND(H247*F247,2)</f>
        <v>0</v>
      </c>
    </row>
    <row r="248" spans="1:12" s="22" customFormat="1" x14ac:dyDescent="0.2">
      <c r="A248" s="105" t="s">
        <v>573</v>
      </c>
      <c r="B248" s="107" t="s">
        <v>596</v>
      </c>
      <c r="C248" s="14" t="s">
        <v>403</v>
      </c>
      <c r="D248" s="27" t="s">
        <v>179</v>
      </c>
      <c r="E248" s="14" t="s">
        <v>18</v>
      </c>
      <c r="F248" s="15">
        <v>28</v>
      </c>
      <c r="G248" s="15"/>
      <c r="H248" s="51"/>
      <c r="I248" s="47">
        <f t="shared" ref="I248" si="59">ROUND(H248*F248,2)</f>
        <v>0</v>
      </c>
      <c r="K248" s="54"/>
      <c r="L248" s="54"/>
    </row>
    <row r="249" spans="1:12" s="22" customFormat="1" ht="25.5" x14ac:dyDescent="0.2">
      <c r="A249" s="105" t="s">
        <v>574</v>
      </c>
      <c r="B249" s="107" t="s">
        <v>596</v>
      </c>
      <c r="C249" s="14" t="s">
        <v>404</v>
      </c>
      <c r="D249" s="27" t="s">
        <v>180</v>
      </c>
      <c r="E249" s="14" t="s">
        <v>18</v>
      </c>
      <c r="F249" s="15">
        <v>8</v>
      </c>
      <c r="G249" s="15"/>
      <c r="H249" s="51"/>
      <c r="I249" s="47">
        <f t="shared" ref="I249" si="60">ROUND(H249*F249,2)</f>
        <v>0</v>
      </c>
      <c r="K249" s="54"/>
      <c r="L249" s="54"/>
    </row>
    <row r="250" spans="1:12" s="22" customFormat="1" x14ac:dyDescent="0.2">
      <c r="A250" s="105" t="s">
        <v>575</v>
      </c>
      <c r="B250" s="107" t="s">
        <v>596</v>
      </c>
      <c r="C250" s="14" t="s">
        <v>405</v>
      </c>
      <c r="D250" s="27" t="s">
        <v>181</v>
      </c>
      <c r="E250" s="14" t="s">
        <v>18</v>
      </c>
      <c r="F250" s="15">
        <v>28</v>
      </c>
      <c r="G250" s="15"/>
      <c r="H250" s="51"/>
      <c r="I250" s="47">
        <f t="shared" ref="I250:I261" si="61">ROUND(H250*F250,2)</f>
        <v>0</v>
      </c>
      <c r="K250" s="54"/>
      <c r="L250" s="54"/>
    </row>
    <row r="251" spans="1:12" s="22" customFormat="1" ht="25.5" x14ac:dyDescent="0.2">
      <c r="A251" s="105" t="s">
        <v>576</v>
      </c>
      <c r="B251" s="107" t="s">
        <v>596</v>
      </c>
      <c r="C251" s="14" t="s">
        <v>406</v>
      </c>
      <c r="D251" s="27" t="s">
        <v>182</v>
      </c>
      <c r="E251" s="14" t="s">
        <v>18</v>
      </c>
      <c r="F251" s="15">
        <v>28</v>
      </c>
      <c r="G251" s="15"/>
      <c r="H251" s="51"/>
      <c r="I251" s="47">
        <f t="shared" si="61"/>
        <v>0</v>
      </c>
      <c r="K251" s="54"/>
      <c r="L251" s="54"/>
    </row>
    <row r="252" spans="1:12" s="22" customFormat="1" x14ac:dyDescent="0.2">
      <c r="A252" s="105" t="s">
        <v>577</v>
      </c>
      <c r="B252" s="107" t="s">
        <v>596</v>
      </c>
      <c r="C252" s="14" t="s">
        <v>407</v>
      </c>
      <c r="D252" s="27" t="s">
        <v>183</v>
      </c>
      <c r="E252" s="14" t="s">
        <v>18</v>
      </c>
      <c r="F252" s="15">
        <v>2</v>
      </c>
      <c r="G252" s="15"/>
      <c r="H252" s="51"/>
      <c r="I252" s="47">
        <f t="shared" si="61"/>
        <v>0</v>
      </c>
      <c r="K252" s="54"/>
      <c r="L252" s="54"/>
    </row>
    <row r="253" spans="1:12" s="22" customFormat="1" ht="38.25" x14ac:dyDescent="0.2">
      <c r="A253" s="105" t="s">
        <v>578</v>
      </c>
      <c r="B253" s="107" t="s">
        <v>596</v>
      </c>
      <c r="C253" s="14" t="s">
        <v>408</v>
      </c>
      <c r="D253" s="27" t="s">
        <v>184</v>
      </c>
      <c r="E253" s="14" t="s">
        <v>18</v>
      </c>
      <c r="F253" s="15">
        <v>24</v>
      </c>
      <c r="G253" s="15"/>
      <c r="H253" s="51"/>
      <c r="I253" s="47">
        <f t="shared" si="61"/>
        <v>0</v>
      </c>
      <c r="K253" s="54"/>
      <c r="L253" s="54"/>
    </row>
    <row r="254" spans="1:12" s="22" customFormat="1" ht="38.25" x14ac:dyDescent="0.2">
      <c r="A254" s="105" t="s">
        <v>579</v>
      </c>
      <c r="B254" s="107" t="s">
        <v>596</v>
      </c>
      <c r="C254" s="14" t="s">
        <v>409</v>
      </c>
      <c r="D254" s="27" t="s">
        <v>185</v>
      </c>
      <c r="E254" s="14" t="s">
        <v>18</v>
      </c>
      <c r="F254" s="15">
        <v>24</v>
      </c>
      <c r="G254" s="15"/>
      <c r="H254" s="51"/>
      <c r="I254" s="47">
        <f t="shared" si="61"/>
        <v>0</v>
      </c>
      <c r="K254" s="54"/>
      <c r="L254" s="54"/>
    </row>
    <row r="255" spans="1:12" s="22" customFormat="1" ht="25.5" x14ac:dyDescent="0.2">
      <c r="A255" s="105" t="s">
        <v>580</v>
      </c>
      <c r="B255" s="107" t="s">
        <v>596</v>
      </c>
      <c r="C255" s="14" t="s">
        <v>410</v>
      </c>
      <c r="D255" s="27" t="s">
        <v>186</v>
      </c>
      <c r="E255" s="14" t="s">
        <v>18</v>
      </c>
      <c r="F255" s="15">
        <v>24</v>
      </c>
      <c r="G255" s="15"/>
      <c r="H255" s="51"/>
      <c r="I255" s="47">
        <f t="shared" si="61"/>
        <v>0</v>
      </c>
      <c r="K255" s="54"/>
      <c r="L255" s="54"/>
    </row>
    <row r="256" spans="1:12" s="22" customFormat="1" ht="25.5" x14ac:dyDescent="0.2">
      <c r="A256" s="105" t="s">
        <v>581</v>
      </c>
      <c r="B256" s="107" t="s">
        <v>596</v>
      </c>
      <c r="C256" s="14" t="s">
        <v>411</v>
      </c>
      <c r="D256" s="27" t="s">
        <v>187</v>
      </c>
      <c r="E256" s="14" t="s">
        <v>18</v>
      </c>
      <c r="F256" s="15">
        <v>2</v>
      </c>
      <c r="G256" s="15"/>
      <c r="H256" s="51"/>
      <c r="I256" s="47">
        <f t="shared" si="61"/>
        <v>0</v>
      </c>
      <c r="K256" s="54"/>
      <c r="L256" s="54"/>
    </row>
    <row r="257" spans="1:12" s="22" customFormat="1" ht="25.5" x14ac:dyDescent="0.2">
      <c r="A257" s="105" t="s">
        <v>582</v>
      </c>
      <c r="B257" s="107" t="s">
        <v>596</v>
      </c>
      <c r="C257" s="14" t="s">
        <v>412</v>
      </c>
      <c r="D257" s="27" t="s">
        <v>519</v>
      </c>
      <c r="E257" s="14" t="s">
        <v>18</v>
      </c>
      <c r="F257" s="15">
        <v>6</v>
      </c>
      <c r="G257" s="15"/>
      <c r="H257" s="51"/>
      <c r="I257" s="47">
        <f t="shared" si="61"/>
        <v>0</v>
      </c>
      <c r="K257" s="54"/>
      <c r="L257" s="54"/>
    </row>
    <row r="258" spans="1:12" s="22" customFormat="1" ht="25.5" x14ac:dyDescent="0.2">
      <c r="A258" s="105" t="s">
        <v>583</v>
      </c>
      <c r="B258" s="107" t="s">
        <v>596</v>
      </c>
      <c r="C258" s="14" t="s">
        <v>413</v>
      </c>
      <c r="D258" s="27" t="s">
        <v>188</v>
      </c>
      <c r="E258" s="14" t="s">
        <v>15</v>
      </c>
      <c r="F258" s="15">
        <v>789</v>
      </c>
      <c r="G258" s="15"/>
      <c r="H258" s="51"/>
      <c r="I258" s="47">
        <f t="shared" si="61"/>
        <v>0</v>
      </c>
      <c r="K258" s="54"/>
      <c r="L258" s="54"/>
    </row>
    <row r="259" spans="1:12" s="22" customFormat="1" x14ac:dyDescent="0.2">
      <c r="A259" s="105" t="s">
        <v>584</v>
      </c>
      <c r="B259" s="107" t="s">
        <v>596</v>
      </c>
      <c r="C259" s="14" t="s">
        <v>414</v>
      </c>
      <c r="D259" s="27" t="s">
        <v>189</v>
      </c>
      <c r="E259" s="14" t="s">
        <v>18</v>
      </c>
      <c r="F259" s="15">
        <v>24</v>
      </c>
      <c r="G259" s="15"/>
      <c r="H259" s="51"/>
      <c r="I259" s="47">
        <f t="shared" si="61"/>
        <v>0</v>
      </c>
      <c r="K259" s="54"/>
      <c r="L259" s="54"/>
    </row>
    <row r="260" spans="1:12" s="22" customFormat="1" x14ac:dyDescent="0.2">
      <c r="A260" s="105" t="s">
        <v>585</v>
      </c>
      <c r="B260" s="107" t="s">
        <v>596</v>
      </c>
      <c r="C260" s="14" t="s">
        <v>415</v>
      </c>
      <c r="D260" s="27" t="s">
        <v>190</v>
      </c>
      <c r="E260" s="14" t="s">
        <v>18</v>
      </c>
      <c r="F260" s="15">
        <v>24</v>
      </c>
      <c r="G260" s="15"/>
      <c r="H260" s="51"/>
      <c r="I260" s="47">
        <f t="shared" si="61"/>
        <v>0</v>
      </c>
      <c r="K260" s="54"/>
      <c r="L260" s="54"/>
    </row>
    <row r="261" spans="1:12" s="22" customFormat="1" ht="38.25" x14ac:dyDescent="0.2">
      <c r="A261" s="105" t="s">
        <v>586</v>
      </c>
      <c r="B261" s="107" t="s">
        <v>596</v>
      </c>
      <c r="C261" s="14" t="s">
        <v>416</v>
      </c>
      <c r="D261" s="27" t="s">
        <v>191</v>
      </c>
      <c r="E261" s="14" t="s">
        <v>18</v>
      </c>
      <c r="F261" s="15">
        <v>24</v>
      </c>
      <c r="G261" s="15"/>
      <c r="H261" s="51"/>
      <c r="I261" s="47">
        <f t="shared" si="61"/>
        <v>0</v>
      </c>
      <c r="K261" s="54"/>
      <c r="L261" s="54"/>
    </row>
    <row r="262" spans="1:12" s="22" customFormat="1" ht="90" thickBot="1" x14ac:dyDescent="0.25">
      <c r="A262" s="105" t="s">
        <v>587</v>
      </c>
      <c r="B262" s="107" t="s">
        <v>597</v>
      </c>
      <c r="C262" s="14" t="s">
        <v>588</v>
      </c>
      <c r="D262" s="27" t="s">
        <v>589</v>
      </c>
      <c r="E262" s="14" t="s">
        <v>590</v>
      </c>
      <c r="F262" s="15">
        <v>44</v>
      </c>
      <c r="G262" s="15"/>
      <c r="H262" s="51"/>
      <c r="I262" s="47">
        <f t="shared" ref="I262" si="62">ROUND(H262*F262,2)</f>
        <v>0</v>
      </c>
      <c r="K262" s="54"/>
      <c r="L262" s="54"/>
    </row>
    <row r="263" spans="1:12" s="7" customFormat="1" ht="15.75" customHeight="1" thickBot="1" x14ac:dyDescent="0.25">
      <c r="A263" s="117" t="s">
        <v>778</v>
      </c>
      <c r="B263" s="118"/>
      <c r="C263" s="118"/>
      <c r="D263" s="118"/>
      <c r="E263" s="118"/>
      <c r="F263" s="118"/>
      <c r="G263" s="118"/>
      <c r="H263" s="56"/>
      <c r="I263" s="48">
        <f>SUM(I264)</f>
        <v>0</v>
      </c>
    </row>
    <row r="264" spans="1:12" s="22" customFormat="1" ht="13.5" thickBot="1" x14ac:dyDescent="0.25">
      <c r="A264" s="105" t="s">
        <v>779</v>
      </c>
      <c r="B264" s="107" t="s">
        <v>596</v>
      </c>
      <c r="C264" s="14" t="s">
        <v>782</v>
      </c>
      <c r="D264" s="27" t="s">
        <v>780</v>
      </c>
      <c r="E264" s="14" t="s">
        <v>437</v>
      </c>
      <c r="F264" s="15">
        <v>100</v>
      </c>
      <c r="G264" s="15"/>
      <c r="H264" s="51"/>
      <c r="I264" s="47">
        <f t="shared" ref="I264" si="63">ROUND(H264*F264,2)</f>
        <v>0</v>
      </c>
      <c r="K264" s="54"/>
      <c r="L264" s="54"/>
    </row>
    <row r="265" spans="1:12" ht="18" customHeight="1" thickTop="1" x14ac:dyDescent="0.2">
      <c r="A265" s="134" t="s">
        <v>0</v>
      </c>
      <c r="B265" s="135"/>
      <c r="C265" s="135"/>
      <c r="D265" s="135"/>
      <c r="E265" s="135"/>
      <c r="F265" s="135"/>
      <c r="G265" s="135"/>
      <c r="H265" s="136"/>
      <c r="I265" s="45">
        <f>SUM(I263,I246,I242,I236,I219,I209,I202,I146,I128,I108,I103,I97,I81,I72,I65,I38,I33,I26,I20,I13)</f>
        <v>0</v>
      </c>
      <c r="J265" s="23"/>
      <c r="K265" s="54"/>
    </row>
    <row r="266" spans="1:12" x14ac:dyDescent="0.2">
      <c r="J266" s="50"/>
      <c r="K266" s="46"/>
      <c r="L266" s="50"/>
    </row>
    <row r="267" spans="1:12" x14ac:dyDescent="0.2">
      <c r="I267" s="50"/>
      <c r="K267" s="46"/>
      <c r="L267" s="50"/>
    </row>
    <row r="268" spans="1:12" x14ac:dyDescent="0.2">
      <c r="I268" s="50"/>
      <c r="K268" s="46"/>
    </row>
    <row r="269" spans="1:12" x14ac:dyDescent="0.2">
      <c r="H269" s="50"/>
      <c r="I269" s="23"/>
      <c r="K269" s="46"/>
      <c r="L269" s="23"/>
    </row>
    <row r="270" spans="1:12" x14ac:dyDescent="0.2">
      <c r="H270" s="50"/>
      <c r="I270" s="50"/>
      <c r="K270" s="46"/>
      <c r="L270" s="50"/>
    </row>
  </sheetData>
  <mergeCells count="34">
    <mergeCell ref="A265:H265"/>
    <mergeCell ref="H10:H11"/>
    <mergeCell ref="A13:H13"/>
    <mergeCell ref="A26:G26"/>
    <mergeCell ref="A146:G146"/>
    <mergeCell ref="A202:G202"/>
    <mergeCell ref="A209:G209"/>
    <mergeCell ref="A246:G246"/>
    <mergeCell ref="A128:G128"/>
    <mergeCell ref="A20:H20"/>
    <mergeCell ref="A33:G33"/>
    <mergeCell ref="A38:G38"/>
    <mergeCell ref="A242:G242"/>
    <mergeCell ref="A236:G236"/>
    <mergeCell ref="A219:G219"/>
    <mergeCell ref="A108:G108"/>
    <mergeCell ref="A9:I9"/>
    <mergeCell ref="A1:J1"/>
    <mergeCell ref="A2:J2"/>
    <mergeCell ref="A3:J3"/>
    <mergeCell ref="A263:G263"/>
    <mergeCell ref="A103:G103"/>
    <mergeCell ref="A97:G97"/>
    <mergeCell ref="I10:I11"/>
    <mergeCell ref="A10:A11"/>
    <mergeCell ref="C10:C11"/>
    <mergeCell ref="D10:D11"/>
    <mergeCell ref="E10:E11"/>
    <mergeCell ref="F10:F11"/>
    <mergeCell ref="G10:G11"/>
    <mergeCell ref="A81:G81"/>
    <mergeCell ref="A72:G72"/>
    <mergeCell ref="A65:G65"/>
    <mergeCell ref="B10:B11"/>
  </mergeCells>
  <phoneticPr fontId="27" type="noConversion"/>
  <printOptions horizontalCentered="1"/>
  <pageMargins left="0.39370078740157483" right="0.39370078740157483" top="0.35433070866141736" bottom="0.39370078740157483" header="0.51181102362204722" footer="0.19685039370078741"/>
  <pageSetup paperSize="9" scale="61" firstPageNumber="4" fitToHeight="11" orientation="portrait" useFirstPageNumber="1" r:id="rId1"/>
  <headerFooter alignWithMargins="0"/>
  <rowBreaks count="1" manualBreakCount="1">
    <brk id="36"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7"/>
  <sheetViews>
    <sheetView view="pageBreakPreview" zoomScaleNormal="100" zoomScaleSheetLayoutView="100" workbookViewId="0">
      <selection activeCell="K14" sqref="K14"/>
    </sheetView>
  </sheetViews>
  <sheetFormatPr defaultRowHeight="12.75" x14ac:dyDescent="0.2"/>
  <cols>
    <col min="1" max="1" width="16.28515625" style="57" customWidth="1"/>
    <col min="2" max="2" width="2.28515625" style="57" customWidth="1"/>
    <col min="3" max="3" width="5" style="57" customWidth="1"/>
    <col min="4" max="5" width="9.140625" style="57"/>
    <col min="6" max="6" width="3.85546875" style="57" customWidth="1"/>
    <col min="7" max="7" width="26" style="57" customWidth="1"/>
    <col min="8" max="8" width="15" style="57" customWidth="1"/>
    <col min="9" max="9" width="2.5703125" style="57" customWidth="1"/>
    <col min="10" max="221" width="9.140625" style="57"/>
    <col min="222" max="222" width="16.28515625" style="57" customWidth="1"/>
    <col min="223" max="223" width="2.28515625" style="57" customWidth="1"/>
    <col min="224" max="224" width="5" style="57" customWidth="1"/>
    <col min="225" max="226" width="9.140625" style="57"/>
    <col min="227" max="227" width="3.85546875" style="57" customWidth="1"/>
    <col min="228" max="228" width="26" style="57" customWidth="1"/>
    <col min="229" max="229" width="15" style="57" customWidth="1"/>
    <col min="230" max="230" width="2.5703125" style="57" customWidth="1"/>
    <col min="231" max="231" width="23.140625" style="57" customWidth="1"/>
    <col min="232" max="232" width="11.28515625" style="57" customWidth="1"/>
    <col min="233" max="233" width="11.42578125" style="57" customWidth="1"/>
    <col min="234" max="234" width="11.85546875" style="57" customWidth="1"/>
    <col min="235" max="235" width="2" style="57" customWidth="1"/>
    <col min="236" max="236" width="23.140625" style="57" customWidth="1"/>
    <col min="237" max="237" width="11.28515625" style="57" customWidth="1"/>
    <col min="238" max="238" width="11.42578125" style="57" customWidth="1"/>
    <col min="239" max="239" width="11.85546875" style="57" customWidth="1"/>
    <col min="240" max="240" width="2.140625" style="57" customWidth="1"/>
    <col min="241" max="241" width="23.140625" style="57" customWidth="1"/>
    <col min="242" max="242" width="11.28515625" style="57" customWidth="1"/>
    <col min="243" max="243" width="11.42578125" style="57" customWidth="1"/>
    <col min="244" max="244" width="11.85546875" style="57" customWidth="1"/>
    <col min="245" max="245" width="2.42578125" style="57" customWidth="1"/>
    <col min="246" max="246" width="23.140625" style="57" customWidth="1"/>
    <col min="247" max="247" width="11.28515625" style="57" customWidth="1"/>
    <col min="248" max="248" width="11.42578125" style="57" customWidth="1"/>
    <col min="249" max="249" width="11.85546875" style="57" customWidth="1"/>
    <col min="250" max="477" width="9.140625" style="57"/>
    <col min="478" max="478" width="16.28515625" style="57" customWidth="1"/>
    <col min="479" max="479" width="2.28515625" style="57" customWidth="1"/>
    <col min="480" max="480" width="5" style="57" customWidth="1"/>
    <col min="481" max="482" width="9.140625" style="57"/>
    <col min="483" max="483" width="3.85546875" style="57" customWidth="1"/>
    <col min="484" max="484" width="26" style="57" customWidth="1"/>
    <col min="485" max="485" width="15" style="57" customWidth="1"/>
    <col min="486" max="486" width="2.5703125" style="57" customWidth="1"/>
    <col min="487" max="487" width="23.140625" style="57" customWidth="1"/>
    <col min="488" max="488" width="11.28515625" style="57" customWidth="1"/>
    <col min="489" max="489" width="11.42578125" style="57" customWidth="1"/>
    <col min="490" max="490" width="11.85546875" style="57" customWidth="1"/>
    <col min="491" max="491" width="2" style="57" customWidth="1"/>
    <col min="492" max="492" width="23.140625" style="57" customWidth="1"/>
    <col min="493" max="493" width="11.28515625" style="57" customWidth="1"/>
    <col min="494" max="494" width="11.42578125" style="57" customWidth="1"/>
    <col min="495" max="495" width="11.85546875" style="57" customWidth="1"/>
    <col min="496" max="496" width="2.140625" style="57" customWidth="1"/>
    <col min="497" max="497" width="23.140625" style="57" customWidth="1"/>
    <col min="498" max="498" width="11.28515625" style="57" customWidth="1"/>
    <col min="499" max="499" width="11.42578125" style="57" customWidth="1"/>
    <col min="500" max="500" width="11.85546875" style="57" customWidth="1"/>
    <col min="501" max="501" width="2.42578125" style="57" customWidth="1"/>
    <col min="502" max="502" width="23.140625" style="57" customWidth="1"/>
    <col min="503" max="503" width="11.28515625" style="57" customWidth="1"/>
    <col min="504" max="504" width="11.42578125" style="57" customWidth="1"/>
    <col min="505" max="505" width="11.85546875" style="57" customWidth="1"/>
    <col min="506" max="733" width="9.140625" style="57"/>
    <col min="734" max="734" width="16.28515625" style="57" customWidth="1"/>
    <col min="735" max="735" width="2.28515625" style="57" customWidth="1"/>
    <col min="736" max="736" width="5" style="57" customWidth="1"/>
    <col min="737" max="738" width="9.140625" style="57"/>
    <col min="739" max="739" width="3.85546875" style="57" customWidth="1"/>
    <col min="740" max="740" width="26" style="57" customWidth="1"/>
    <col min="741" max="741" width="15" style="57" customWidth="1"/>
    <col min="742" max="742" width="2.5703125" style="57" customWidth="1"/>
    <col min="743" max="743" width="23.140625" style="57" customWidth="1"/>
    <col min="744" max="744" width="11.28515625" style="57" customWidth="1"/>
    <col min="745" max="745" width="11.42578125" style="57" customWidth="1"/>
    <col min="746" max="746" width="11.85546875" style="57" customWidth="1"/>
    <col min="747" max="747" width="2" style="57" customWidth="1"/>
    <col min="748" max="748" width="23.140625" style="57" customWidth="1"/>
    <col min="749" max="749" width="11.28515625" style="57" customWidth="1"/>
    <col min="750" max="750" width="11.42578125" style="57" customWidth="1"/>
    <col min="751" max="751" width="11.85546875" style="57" customWidth="1"/>
    <col min="752" max="752" width="2.140625" style="57" customWidth="1"/>
    <col min="753" max="753" width="23.140625" style="57" customWidth="1"/>
    <col min="754" max="754" width="11.28515625" style="57" customWidth="1"/>
    <col min="755" max="755" width="11.42578125" style="57" customWidth="1"/>
    <col min="756" max="756" width="11.85546875" style="57" customWidth="1"/>
    <col min="757" max="757" width="2.42578125" style="57" customWidth="1"/>
    <col min="758" max="758" width="23.140625" style="57" customWidth="1"/>
    <col min="759" max="759" width="11.28515625" style="57" customWidth="1"/>
    <col min="760" max="760" width="11.42578125" style="57" customWidth="1"/>
    <col min="761" max="761" width="11.85546875" style="57" customWidth="1"/>
    <col min="762" max="989" width="9.140625" style="57"/>
    <col min="990" max="990" width="16.28515625" style="57" customWidth="1"/>
    <col min="991" max="991" width="2.28515625" style="57" customWidth="1"/>
    <col min="992" max="992" width="5" style="57" customWidth="1"/>
    <col min="993" max="994" width="9.140625" style="57"/>
    <col min="995" max="995" width="3.85546875" style="57" customWidth="1"/>
    <col min="996" max="996" width="26" style="57" customWidth="1"/>
    <col min="997" max="997" width="15" style="57" customWidth="1"/>
    <col min="998" max="998" width="2.5703125" style="57" customWidth="1"/>
    <col min="999" max="999" width="23.140625" style="57" customWidth="1"/>
    <col min="1000" max="1000" width="11.28515625" style="57" customWidth="1"/>
    <col min="1001" max="1001" width="11.42578125" style="57" customWidth="1"/>
    <col min="1002" max="1002" width="11.85546875" style="57" customWidth="1"/>
    <col min="1003" max="1003" width="2" style="57" customWidth="1"/>
    <col min="1004" max="1004" width="23.140625" style="57" customWidth="1"/>
    <col min="1005" max="1005" width="11.28515625" style="57" customWidth="1"/>
    <col min="1006" max="1006" width="11.42578125" style="57" customWidth="1"/>
    <col min="1007" max="1007" width="11.85546875" style="57" customWidth="1"/>
    <col min="1008" max="1008" width="2.140625" style="57" customWidth="1"/>
    <col min="1009" max="1009" width="23.140625" style="57" customWidth="1"/>
    <col min="1010" max="1010" width="11.28515625" style="57" customWidth="1"/>
    <col min="1011" max="1011" width="11.42578125" style="57" customWidth="1"/>
    <col min="1012" max="1012" width="11.85546875" style="57" customWidth="1"/>
    <col min="1013" max="1013" width="2.42578125" style="57" customWidth="1"/>
    <col min="1014" max="1014" width="23.140625" style="57" customWidth="1"/>
    <col min="1015" max="1015" width="11.28515625" style="57" customWidth="1"/>
    <col min="1016" max="1016" width="11.42578125" style="57" customWidth="1"/>
    <col min="1017" max="1017" width="11.85546875" style="57" customWidth="1"/>
    <col min="1018" max="1245" width="9.140625" style="57"/>
    <col min="1246" max="1246" width="16.28515625" style="57" customWidth="1"/>
    <col min="1247" max="1247" width="2.28515625" style="57" customWidth="1"/>
    <col min="1248" max="1248" width="5" style="57" customWidth="1"/>
    <col min="1249" max="1250" width="9.140625" style="57"/>
    <col min="1251" max="1251" width="3.85546875" style="57" customWidth="1"/>
    <col min="1252" max="1252" width="26" style="57" customWidth="1"/>
    <col min="1253" max="1253" width="15" style="57" customWidth="1"/>
    <col min="1254" max="1254" width="2.5703125" style="57" customWidth="1"/>
    <col min="1255" max="1255" width="23.140625" style="57" customWidth="1"/>
    <col min="1256" max="1256" width="11.28515625" style="57" customWidth="1"/>
    <col min="1257" max="1257" width="11.42578125" style="57" customWidth="1"/>
    <col min="1258" max="1258" width="11.85546875" style="57" customWidth="1"/>
    <col min="1259" max="1259" width="2" style="57" customWidth="1"/>
    <col min="1260" max="1260" width="23.140625" style="57" customWidth="1"/>
    <col min="1261" max="1261" width="11.28515625" style="57" customWidth="1"/>
    <col min="1262" max="1262" width="11.42578125" style="57" customWidth="1"/>
    <col min="1263" max="1263" width="11.85546875" style="57" customWidth="1"/>
    <col min="1264" max="1264" width="2.140625" style="57" customWidth="1"/>
    <col min="1265" max="1265" width="23.140625" style="57" customWidth="1"/>
    <col min="1266" max="1266" width="11.28515625" style="57" customWidth="1"/>
    <col min="1267" max="1267" width="11.42578125" style="57" customWidth="1"/>
    <col min="1268" max="1268" width="11.85546875" style="57" customWidth="1"/>
    <col min="1269" max="1269" width="2.42578125" style="57" customWidth="1"/>
    <col min="1270" max="1270" width="23.140625" style="57" customWidth="1"/>
    <col min="1271" max="1271" width="11.28515625" style="57" customWidth="1"/>
    <col min="1272" max="1272" width="11.42578125" style="57" customWidth="1"/>
    <col min="1273" max="1273" width="11.85546875" style="57" customWidth="1"/>
    <col min="1274" max="1501" width="9.140625" style="57"/>
    <col min="1502" max="1502" width="16.28515625" style="57" customWidth="1"/>
    <col min="1503" max="1503" width="2.28515625" style="57" customWidth="1"/>
    <col min="1504" max="1504" width="5" style="57" customWidth="1"/>
    <col min="1505" max="1506" width="9.140625" style="57"/>
    <col min="1507" max="1507" width="3.85546875" style="57" customWidth="1"/>
    <col min="1508" max="1508" width="26" style="57" customWidth="1"/>
    <col min="1509" max="1509" width="15" style="57" customWidth="1"/>
    <col min="1510" max="1510" width="2.5703125" style="57" customWidth="1"/>
    <col min="1511" max="1511" width="23.140625" style="57" customWidth="1"/>
    <col min="1512" max="1512" width="11.28515625" style="57" customWidth="1"/>
    <col min="1513" max="1513" width="11.42578125" style="57" customWidth="1"/>
    <col min="1514" max="1514" width="11.85546875" style="57" customWidth="1"/>
    <col min="1515" max="1515" width="2" style="57" customWidth="1"/>
    <col min="1516" max="1516" width="23.140625" style="57" customWidth="1"/>
    <col min="1517" max="1517" width="11.28515625" style="57" customWidth="1"/>
    <col min="1518" max="1518" width="11.42578125" style="57" customWidth="1"/>
    <col min="1519" max="1519" width="11.85546875" style="57" customWidth="1"/>
    <col min="1520" max="1520" width="2.140625" style="57" customWidth="1"/>
    <col min="1521" max="1521" width="23.140625" style="57" customWidth="1"/>
    <col min="1522" max="1522" width="11.28515625" style="57" customWidth="1"/>
    <col min="1523" max="1523" width="11.42578125" style="57" customWidth="1"/>
    <col min="1524" max="1524" width="11.85546875" style="57" customWidth="1"/>
    <col min="1525" max="1525" width="2.42578125" style="57" customWidth="1"/>
    <col min="1526" max="1526" width="23.140625" style="57" customWidth="1"/>
    <col min="1527" max="1527" width="11.28515625" style="57" customWidth="1"/>
    <col min="1528" max="1528" width="11.42578125" style="57" customWidth="1"/>
    <col min="1529" max="1529" width="11.85546875" style="57" customWidth="1"/>
    <col min="1530" max="1757" width="9.140625" style="57"/>
    <col min="1758" max="1758" width="16.28515625" style="57" customWidth="1"/>
    <col min="1759" max="1759" width="2.28515625" style="57" customWidth="1"/>
    <col min="1760" max="1760" width="5" style="57" customWidth="1"/>
    <col min="1761" max="1762" width="9.140625" style="57"/>
    <col min="1763" max="1763" width="3.85546875" style="57" customWidth="1"/>
    <col min="1764" max="1764" width="26" style="57" customWidth="1"/>
    <col min="1765" max="1765" width="15" style="57" customWidth="1"/>
    <col min="1766" max="1766" width="2.5703125" style="57" customWidth="1"/>
    <col min="1767" max="1767" width="23.140625" style="57" customWidth="1"/>
    <col min="1768" max="1768" width="11.28515625" style="57" customWidth="1"/>
    <col min="1769" max="1769" width="11.42578125" style="57" customWidth="1"/>
    <col min="1770" max="1770" width="11.85546875" style="57" customWidth="1"/>
    <col min="1771" max="1771" width="2" style="57" customWidth="1"/>
    <col min="1772" max="1772" width="23.140625" style="57" customWidth="1"/>
    <col min="1773" max="1773" width="11.28515625" style="57" customWidth="1"/>
    <col min="1774" max="1774" width="11.42578125" style="57" customWidth="1"/>
    <col min="1775" max="1775" width="11.85546875" style="57" customWidth="1"/>
    <col min="1776" max="1776" width="2.140625" style="57" customWidth="1"/>
    <col min="1777" max="1777" width="23.140625" style="57" customWidth="1"/>
    <col min="1778" max="1778" width="11.28515625" style="57" customWidth="1"/>
    <col min="1779" max="1779" width="11.42578125" style="57" customWidth="1"/>
    <col min="1780" max="1780" width="11.85546875" style="57" customWidth="1"/>
    <col min="1781" max="1781" width="2.42578125" style="57" customWidth="1"/>
    <col min="1782" max="1782" width="23.140625" style="57" customWidth="1"/>
    <col min="1783" max="1783" width="11.28515625" style="57" customWidth="1"/>
    <col min="1784" max="1784" width="11.42578125" style="57" customWidth="1"/>
    <col min="1785" max="1785" width="11.85546875" style="57" customWidth="1"/>
    <col min="1786" max="2013" width="9.140625" style="57"/>
    <col min="2014" max="2014" width="16.28515625" style="57" customWidth="1"/>
    <col min="2015" max="2015" width="2.28515625" style="57" customWidth="1"/>
    <col min="2016" max="2016" width="5" style="57" customWidth="1"/>
    <col min="2017" max="2018" width="9.140625" style="57"/>
    <col min="2019" max="2019" width="3.85546875" style="57" customWidth="1"/>
    <col min="2020" max="2020" width="26" style="57" customWidth="1"/>
    <col min="2021" max="2021" width="15" style="57" customWidth="1"/>
    <col min="2022" max="2022" width="2.5703125" style="57" customWidth="1"/>
    <col min="2023" max="2023" width="23.140625" style="57" customWidth="1"/>
    <col min="2024" max="2024" width="11.28515625" style="57" customWidth="1"/>
    <col min="2025" max="2025" width="11.42578125" style="57" customWidth="1"/>
    <col min="2026" max="2026" width="11.85546875" style="57" customWidth="1"/>
    <col min="2027" max="2027" width="2" style="57" customWidth="1"/>
    <col min="2028" max="2028" width="23.140625" style="57" customWidth="1"/>
    <col min="2029" max="2029" width="11.28515625" style="57" customWidth="1"/>
    <col min="2030" max="2030" width="11.42578125" style="57" customWidth="1"/>
    <col min="2031" max="2031" width="11.85546875" style="57" customWidth="1"/>
    <col min="2032" max="2032" width="2.140625" style="57" customWidth="1"/>
    <col min="2033" max="2033" width="23.140625" style="57" customWidth="1"/>
    <col min="2034" max="2034" width="11.28515625" style="57" customWidth="1"/>
    <col min="2035" max="2035" width="11.42578125" style="57" customWidth="1"/>
    <col min="2036" max="2036" width="11.85546875" style="57" customWidth="1"/>
    <col min="2037" max="2037" width="2.42578125" style="57" customWidth="1"/>
    <col min="2038" max="2038" width="23.140625" style="57" customWidth="1"/>
    <col min="2039" max="2039" width="11.28515625" style="57" customWidth="1"/>
    <col min="2040" max="2040" width="11.42578125" style="57" customWidth="1"/>
    <col min="2041" max="2041" width="11.85546875" style="57" customWidth="1"/>
    <col min="2042" max="2269" width="9.140625" style="57"/>
    <col min="2270" max="2270" width="16.28515625" style="57" customWidth="1"/>
    <col min="2271" max="2271" width="2.28515625" style="57" customWidth="1"/>
    <col min="2272" max="2272" width="5" style="57" customWidth="1"/>
    <col min="2273" max="2274" width="9.140625" style="57"/>
    <col min="2275" max="2275" width="3.85546875" style="57" customWidth="1"/>
    <col min="2276" max="2276" width="26" style="57" customWidth="1"/>
    <col min="2277" max="2277" width="15" style="57" customWidth="1"/>
    <col min="2278" max="2278" width="2.5703125" style="57" customWidth="1"/>
    <col min="2279" max="2279" width="23.140625" style="57" customWidth="1"/>
    <col min="2280" max="2280" width="11.28515625" style="57" customWidth="1"/>
    <col min="2281" max="2281" width="11.42578125" style="57" customWidth="1"/>
    <col min="2282" max="2282" width="11.85546875" style="57" customWidth="1"/>
    <col min="2283" max="2283" width="2" style="57" customWidth="1"/>
    <col min="2284" max="2284" width="23.140625" style="57" customWidth="1"/>
    <col min="2285" max="2285" width="11.28515625" style="57" customWidth="1"/>
    <col min="2286" max="2286" width="11.42578125" style="57" customWidth="1"/>
    <col min="2287" max="2287" width="11.85546875" style="57" customWidth="1"/>
    <col min="2288" max="2288" width="2.140625" style="57" customWidth="1"/>
    <col min="2289" max="2289" width="23.140625" style="57" customWidth="1"/>
    <col min="2290" max="2290" width="11.28515625" style="57" customWidth="1"/>
    <col min="2291" max="2291" width="11.42578125" style="57" customWidth="1"/>
    <col min="2292" max="2292" width="11.85546875" style="57" customWidth="1"/>
    <col min="2293" max="2293" width="2.42578125" style="57" customWidth="1"/>
    <col min="2294" max="2294" width="23.140625" style="57" customWidth="1"/>
    <col min="2295" max="2295" width="11.28515625" style="57" customWidth="1"/>
    <col min="2296" max="2296" width="11.42578125" style="57" customWidth="1"/>
    <col min="2297" max="2297" width="11.85546875" style="57" customWidth="1"/>
    <col min="2298" max="2525" width="9.140625" style="57"/>
    <col min="2526" max="2526" width="16.28515625" style="57" customWidth="1"/>
    <col min="2527" max="2527" width="2.28515625" style="57" customWidth="1"/>
    <col min="2528" max="2528" width="5" style="57" customWidth="1"/>
    <col min="2529" max="2530" width="9.140625" style="57"/>
    <col min="2531" max="2531" width="3.85546875" style="57" customWidth="1"/>
    <col min="2532" max="2532" width="26" style="57" customWidth="1"/>
    <col min="2533" max="2533" width="15" style="57" customWidth="1"/>
    <col min="2534" max="2534" width="2.5703125" style="57" customWidth="1"/>
    <col min="2535" max="2535" width="23.140625" style="57" customWidth="1"/>
    <col min="2536" max="2536" width="11.28515625" style="57" customWidth="1"/>
    <col min="2537" max="2537" width="11.42578125" style="57" customWidth="1"/>
    <col min="2538" max="2538" width="11.85546875" style="57" customWidth="1"/>
    <col min="2539" max="2539" width="2" style="57" customWidth="1"/>
    <col min="2540" max="2540" width="23.140625" style="57" customWidth="1"/>
    <col min="2541" max="2541" width="11.28515625" style="57" customWidth="1"/>
    <col min="2542" max="2542" width="11.42578125" style="57" customWidth="1"/>
    <col min="2543" max="2543" width="11.85546875" style="57" customWidth="1"/>
    <col min="2544" max="2544" width="2.140625" style="57" customWidth="1"/>
    <col min="2545" max="2545" width="23.140625" style="57" customWidth="1"/>
    <col min="2546" max="2546" width="11.28515625" style="57" customWidth="1"/>
    <col min="2547" max="2547" width="11.42578125" style="57" customWidth="1"/>
    <col min="2548" max="2548" width="11.85546875" style="57" customWidth="1"/>
    <col min="2549" max="2549" width="2.42578125" style="57" customWidth="1"/>
    <col min="2550" max="2550" width="23.140625" style="57" customWidth="1"/>
    <col min="2551" max="2551" width="11.28515625" style="57" customWidth="1"/>
    <col min="2552" max="2552" width="11.42578125" style="57" customWidth="1"/>
    <col min="2553" max="2553" width="11.85546875" style="57" customWidth="1"/>
    <col min="2554" max="2781" width="9.140625" style="57"/>
    <col min="2782" max="2782" width="16.28515625" style="57" customWidth="1"/>
    <col min="2783" max="2783" width="2.28515625" style="57" customWidth="1"/>
    <col min="2784" max="2784" width="5" style="57" customWidth="1"/>
    <col min="2785" max="2786" width="9.140625" style="57"/>
    <col min="2787" max="2787" width="3.85546875" style="57" customWidth="1"/>
    <col min="2788" max="2788" width="26" style="57" customWidth="1"/>
    <col min="2789" max="2789" width="15" style="57" customWidth="1"/>
    <col min="2790" max="2790" width="2.5703125" style="57" customWidth="1"/>
    <col min="2791" max="2791" width="23.140625" style="57" customWidth="1"/>
    <col min="2792" max="2792" width="11.28515625" style="57" customWidth="1"/>
    <col min="2793" max="2793" width="11.42578125" style="57" customWidth="1"/>
    <col min="2794" max="2794" width="11.85546875" style="57" customWidth="1"/>
    <col min="2795" max="2795" width="2" style="57" customWidth="1"/>
    <col min="2796" max="2796" width="23.140625" style="57" customWidth="1"/>
    <col min="2797" max="2797" width="11.28515625" style="57" customWidth="1"/>
    <col min="2798" max="2798" width="11.42578125" style="57" customWidth="1"/>
    <col min="2799" max="2799" width="11.85546875" style="57" customWidth="1"/>
    <col min="2800" max="2800" width="2.140625" style="57" customWidth="1"/>
    <col min="2801" max="2801" width="23.140625" style="57" customWidth="1"/>
    <col min="2802" max="2802" width="11.28515625" style="57" customWidth="1"/>
    <col min="2803" max="2803" width="11.42578125" style="57" customWidth="1"/>
    <col min="2804" max="2804" width="11.85546875" style="57" customWidth="1"/>
    <col min="2805" max="2805" width="2.42578125" style="57" customWidth="1"/>
    <col min="2806" max="2806" width="23.140625" style="57" customWidth="1"/>
    <col min="2807" max="2807" width="11.28515625" style="57" customWidth="1"/>
    <col min="2808" max="2808" width="11.42578125" style="57" customWidth="1"/>
    <col min="2809" max="2809" width="11.85546875" style="57" customWidth="1"/>
    <col min="2810" max="3037" width="9.140625" style="57"/>
    <col min="3038" max="3038" width="16.28515625" style="57" customWidth="1"/>
    <col min="3039" max="3039" width="2.28515625" style="57" customWidth="1"/>
    <col min="3040" max="3040" width="5" style="57" customWidth="1"/>
    <col min="3041" max="3042" width="9.140625" style="57"/>
    <col min="3043" max="3043" width="3.85546875" style="57" customWidth="1"/>
    <col min="3044" max="3044" width="26" style="57" customWidth="1"/>
    <col min="3045" max="3045" width="15" style="57" customWidth="1"/>
    <col min="3046" max="3046" width="2.5703125" style="57" customWidth="1"/>
    <col min="3047" max="3047" width="23.140625" style="57" customWidth="1"/>
    <col min="3048" max="3048" width="11.28515625" style="57" customWidth="1"/>
    <col min="3049" max="3049" width="11.42578125" style="57" customWidth="1"/>
    <col min="3050" max="3050" width="11.85546875" style="57" customWidth="1"/>
    <col min="3051" max="3051" width="2" style="57" customWidth="1"/>
    <col min="3052" max="3052" width="23.140625" style="57" customWidth="1"/>
    <col min="3053" max="3053" width="11.28515625" style="57" customWidth="1"/>
    <col min="3054" max="3054" width="11.42578125" style="57" customWidth="1"/>
    <col min="3055" max="3055" width="11.85546875" style="57" customWidth="1"/>
    <col min="3056" max="3056" width="2.140625" style="57" customWidth="1"/>
    <col min="3057" max="3057" width="23.140625" style="57" customWidth="1"/>
    <col min="3058" max="3058" width="11.28515625" style="57" customWidth="1"/>
    <col min="3059" max="3059" width="11.42578125" style="57" customWidth="1"/>
    <col min="3060" max="3060" width="11.85546875" style="57" customWidth="1"/>
    <col min="3061" max="3061" width="2.42578125" style="57" customWidth="1"/>
    <col min="3062" max="3062" width="23.140625" style="57" customWidth="1"/>
    <col min="3063" max="3063" width="11.28515625" style="57" customWidth="1"/>
    <col min="3064" max="3064" width="11.42578125" style="57" customWidth="1"/>
    <col min="3065" max="3065" width="11.85546875" style="57" customWidth="1"/>
    <col min="3066" max="3293" width="9.140625" style="57"/>
    <col min="3294" max="3294" width="16.28515625" style="57" customWidth="1"/>
    <col min="3295" max="3295" width="2.28515625" style="57" customWidth="1"/>
    <col min="3296" max="3296" width="5" style="57" customWidth="1"/>
    <col min="3297" max="3298" width="9.140625" style="57"/>
    <col min="3299" max="3299" width="3.85546875" style="57" customWidth="1"/>
    <col min="3300" max="3300" width="26" style="57" customWidth="1"/>
    <col min="3301" max="3301" width="15" style="57" customWidth="1"/>
    <col min="3302" max="3302" width="2.5703125" style="57" customWidth="1"/>
    <col min="3303" max="3303" width="23.140625" style="57" customWidth="1"/>
    <col min="3304" max="3304" width="11.28515625" style="57" customWidth="1"/>
    <col min="3305" max="3305" width="11.42578125" style="57" customWidth="1"/>
    <col min="3306" max="3306" width="11.85546875" style="57" customWidth="1"/>
    <col min="3307" max="3307" width="2" style="57" customWidth="1"/>
    <col min="3308" max="3308" width="23.140625" style="57" customWidth="1"/>
    <col min="3309" max="3309" width="11.28515625" style="57" customWidth="1"/>
    <col min="3310" max="3310" width="11.42578125" style="57" customWidth="1"/>
    <col min="3311" max="3311" width="11.85546875" style="57" customWidth="1"/>
    <col min="3312" max="3312" width="2.140625" style="57" customWidth="1"/>
    <col min="3313" max="3313" width="23.140625" style="57" customWidth="1"/>
    <col min="3314" max="3314" width="11.28515625" style="57" customWidth="1"/>
    <col min="3315" max="3315" width="11.42578125" style="57" customWidth="1"/>
    <col min="3316" max="3316" width="11.85546875" style="57" customWidth="1"/>
    <col min="3317" max="3317" width="2.42578125" style="57" customWidth="1"/>
    <col min="3318" max="3318" width="23.140625" style="57" customWidth="1"/>
    <col min="3319" max="3319" width="11.28515625" style="57" customWidth="1"/>
    <col min="3320" max="3320" width="11.42578125" style="57" customWidth="1"/>
    <col min="3321" max="3321" width="11.85546875" style="57" customWidth="1"/>
    <col min="3322" max="3549" width="9.140625" style="57"/>
    <col min="3550" max="3550" width="16.28515625" style="57" customWidth="1"/>
    <col min="3551" max="3551" width="2.28515625" style="57" customWidth="1"/>
    <col min="3552" max="3552" width="5" style="57" customWidth="1"/>
    <col min="3553" max="3554" width="9.140625" style="57"/>
    <col min="3555" max="3555" width="3.85546875" style="57" customWidth="1"/>
    <col min="3556" max="3556" width="26" style="57" customWidth="1"/>
    <col min="3557" max="3557" width="15" style="57" customWidth="1"/>
    <col min="3558" max="3558" width="2.5703125" style="57" customWidth="1"/>
    <col min="3559" max="3559" width="23.140625" style="57" customWidth="1"/>
    <col min="3560" max="3560" width="11.28515625" style="57" customWidth="1"/>
    <col min="3561" max="3561" width="11.42578125" style="57" customWidth="1"/>
    <col min="3562" max="3562" width="11.85546875" style="57" customWidth="1"/>
    <col min="3563" max="3563" width="2" style="57" customWidth="1"/>
    <col min="3564" max="3564" width="23.140625" style="57" customWidth="1"/>
    <col min="3565" max="3565" width="11.28515625" style="57" customWidth="1"/>
    <col min="3566" max="3566" width="11.42578125" style="57" customWidth="1"/>
    <col min="3567" max="3567" width="11.85546875" style="57" customWidth="1"/>
    <col min="3568" max="3568" width="2.140625" style="57" customWidth="1"/>
    <col min="3569" max="3569" width="23.140625" style="57" customWidth="1"/>
    <col min="3570" max="3570" width="11.28515625" style="57" customWidth="1"/>
    <col min="3571" max="3571" width="11.42578125" style="57" customWidth="1"/>
    <col min="3572" max="3572" width="11.85546875" style="57" customWidth="1"/>
    <col min="3573" max="3573" width="2.42578125" style="57" customWidth="1"/>
    <col min="3574" max="3574" width="23.140625" style="57" customWidth="1"/>
    <col min="3575" max="3575" width="11.28515625" style="57" customWidth="1"/>
    <col min="3576" max="3576" width="11.42578125" style="57" customWidth="1"/>
    <col min="3577" max="3577" width="11.85546875" style="57" customWidth="1"/>
    <col min="3578" max="3805" width="9.140625" style="57"/>
    <col min="3806" max="3806" width="16.28515625" style="57" customWidth="1"/>
    <col min="3807" max="3807" width="2.28515625" style="57" customWidth="1"/>
    <col min="3808" max="3808" width="5" style="57" customWidth="1"/>
    <col min="3809" max="3810" width="9.140625" style="57"/>
    <col min="3811" max="3811" width="3.85546875" style="57" customWidth="1"/>
    <col min="3812" max="3812" width="26" style="57" customWidth="1"/>
    <col min="3813" max="3813" width="15" style="57" customWidth="1"/>
    <col min="3814" max="3814" width="2.5703125" style="57" customWidth="1"/>
    <col min="3815" max="3815" width="23.140625" style="57" customWidth="1"/>
    <col min="3816" max="3816" width="11.28515625" style="57" customWidth="1"/>
    <col min="3817" max="3817" width="11.42578125" style="57" customWidth="1"/>
    <col min="3818" max="3818" width="11.85546875" style="57" customWidth="1"/>
    <col min="3819" max="3819" width="2" style="57" customWidth="1"/>
    <col min="3820" max="3820" width="23.140625" style="57" customWidth="1"/>
    <col min="3821" max="3821" width="11.28515625" style="57" customWidth="1"/>
    <col min="3822" max="3822" width="11.42578125" style="57" customWidth="1"/>
    <col min="3823" max="3823" width="11.85546875" style="57" customWidth="1"/>
    <col min="3824" max="3824" width="2.140625" style="57" customWidth="1"/>
    <col min="3825" max="3825" width="23.140625" style="57" customWidth="1"/>
    <col min="3826" max="3826" width="11.28515625" style="57" customWidth="1"/>
    <col min="3827" max="3827" width="11.42578125" style="57" customWidth="1"/>
    <col min="3828" max="3828" width="11.85546875" style="57" customWidth="1"/>
    <col min="3829" max="3829" width="2.42578125" style="57" customWidth="1"/>
    <col min="3830" max="3830" width="23.140625" style="57" customWidth="1"/>
    <col min="3831" max="3831" width="11.28515625" style="57" customWidth="1"/>
    <col min="3832" max="3832" width="11.42578125" style="57" customWidth="1"/>
    <col min="3833" max="3833" width="11.85546875" style="57" customWidth="1"/>
    <col min="3834" max="4061" width="9.140625" style="57"/>
    <col min="4062" max="4062" width="16.28515625" style="57" customWidth="1"/>
    <col min="4063" max="4063" width="2.28515625" style="57" customWidth="1"/>
    <col min="4064" max="4064" width="5" style="57" customWidth="1"/>
    <col min="4065" max="4066" width="9.140625" style="57"/>
    <col min="4067" max="4067" width="3.85546875" style="57" customWidth="1"/>
    <col min="4068" max="4068" width="26" style="57" customWidth="1"/>
    <col min="4069" max="4069" width="15" style="57" customWidth="1"/>
    <col min="4070" max="4070" width="2.5703125" style="57" customWidth="1"/>
    <col min="4071" max="4071" width="23.140625" style="57" customWidth="1"/>
    <col min="4072" max="4072" width="11.28515625" style="57" customWidth="1"/>
    <col min="4073" max="4073" width="11.42578125" style="57" customWidth="1"/>
    <col min="4074" max="4074" width="11.85546875" style="57" customWidth="1"/>
    <col min="4075" max="4075" width="2" style="57" customWidth="1"/>
    <col min="4076" max="4076" width="23.140625" style="57" customWidth="1"/>
    <col min="4077" max="4077" width="11.28515625" style="57" customWidth="1"/>
    <col min="4078" max="4078" width="11.42578125" style="57" customWidth="1"/>
    <col min="4079" max="4079" width="11.85546875" style="57" customWidth="1"/>
    <col min="4080" max="4080" width="2.140625" style="57" customWidth="1"/>
    <col min="4081" max="4081" width="23.140625" style="57" customWidth="1"/>
    <col min="4082" max="4082" width="11.28515625" style="57" customWidth="1"/>
    <col min="4083" max="4083" width="11.42578125" style="57" customWidth="1"/>
    <col min="4084" max="4084" width="11.85546875" style="57" customWidth="1"/>
    <col min="4085" max="4085" width="2.42578125" style="57" customWidth="1"/>
    <col min="4086" max="4086" width="23.140625" style="57" customWidth="1"/>
    <col min="4087" max="4087" width="11.28515625" style="57" customWidth="1"/>
    <col min="4088" max="4088" width="11.42578125" style="57" customWidth="1"/>
    <col min="4089" max="4089" width="11.85546875" style="57" customWidth="1"/>
    <col min="4090" max="4317" width="9.140625" style="57"/>
    <col min="4318" max="4318" width="16.28515625" style="57" customWidth="1"/>
    <col min="4319" max="4319" width="2.28515625" style="57" customWidth="1"/>
    <col min="4320" max="4320" width="5" style="57" customWidth="1"/>
    <col min="4321" max="4322" width="9.140625" style="57"/>
    <col min="4323" max="4323" width="3.85546875" style="57" customWidth="1"/>
    <col min="4324" max="4324" width="26" style="57" customWidth="1"/>
    <col min="4325" max="4325" width="15" style="57" customWidth="1"/>
    <col min="4326" max="4326" width="2.5703125" style="57" customWidth="1"/>
    <col min="4327" max="4327" width="23.140625" style="57" customWidth="1"/>
    <col min="4328" max="4328" width="11.28515625" style="57" customWidth="1"/>
    <col min="4329" max="4329" width="11.42578125" style="57" customWidth="1"/>
    <col min="4330" max="4330" width="11.85546875" style="57" customWidth="1"/>
    <col min="4331" max="4331" width="2" style="57" customWidth="1"/>
    <col min="4332" max="4332" width="23.140625" style="57" customWidth="1"/>
    <col min="4333" max="4333" width="11.28515625" style="57" customWidth="1"/>
    <col min="4334" max="4334" width="11.42578125" style="57" customWidth="1"/>
    <col min="4335" max="4335" width="11.85546875" style="57" customWidth="1"/>
    <col min="4336" max="4336" width="2.140625" style="57" customWidth="1"/>
    <col min="4337" max="4337" width="23.140625" style="57" customWidth="1"/>
    <col min="4338" max="4338" width="11.28515625" style="57" customWidth="1"/>
    <col min="4339" max="4339" width="11.42578125" style="57" customWidth="1"/>
    <col min="4340" max="4340" width="11.85546875" style="57" customWidth="1"/>
    <col min="4341" max="4341" width="2.42578125" style="57" customWidth="1"/>
    <col min="4342" max="4342" width="23.140625" style="57" customWidth="1"/>
    <col min="4343" max="4343" width="11.28515625" style="57" customWidth="1"/>
    <col min="4344" max="4344" width="11.42578125" style="57" customWidth="1"/>
    <col min="4345" max="4345" width="11.85546875" style="57" customWidth="1"/>
    <col min="4346" max="4573" width="9.140625" style="57"/>
    <col min="4574" max="4574" width="16.28515625" style="57" customWidth="1"/>
    <col min="4575" max="4575" width="2.28515625" style="57" customWidth="1"/>
    <col min="4576" max="4576" width="5" style="57" customWidth="1"/>
    <col min="4577" max="4578" width="9.140625" style="57"/>
    <col min="4579" max="4579" width="3.85546875" style="57" customWidth="1"/>
    <col min="4580" max="4580" width="26" style="57" customWidth="1"/>
    <col min="4581" max="4581" width="15" style="57" customWidth="1"/>
    <col min="4582" max="4582" width="2.5703125" style="57" customWidth="1"/>
    <col min="4583" max="4583" width="23.140625" style="57" customWidth="1"/>
    <col min="4584" max="4584" width="11.28515625" style="57" customWidth="1"/>
    <col min="4585" max="4585" width="11.42578125" style="57" customWidth="1"/>
    <col min="4586" max="4586" width="11.85546875" style="57" customWidth="1"/>
    <col min="4587" max="4587" width="2" style="57" customWidth="1"/>
    <col min="4588" max="4588" width="23.140625" style="57" customWidth="1"/>
    <col min="4589" max="4589" width="11.28515625" style="57" customWidth="1"/>
    <col min="4590" max="4590" width="11.42578125" style="57" customWidth="1"/>
    <col min="4591" max="4591" width="11.85546875" style="57" customWidth="1"/>
    <col min="4592" max="4592" width="2.140625" style="57" customWidth="1"/>
    <col min="4593" max="4593" width="23.140625" style="57" customWidth="1"/>
    <col min="4594" max="4594" width="11.28515625" style="57" customWidth="1"/>
    <col min="4595" max="4595" width="11.42578125" style="57" customWidth="1"/>
    <col min="4596" max="4596" width="11.85546875" style="57" customWidth="1"/>
    <col min="4597" max="4597" width="2.42578125" style="57" customWidth="1"/>
    <col min="4598" max="4598" width="23.140625" style="57" customWidth="1"/>
    <col min="4599" max="4599" width="11.28515625" style="57" customWidth="1"/>
    <col min="4600" max="4600" width="11.42578125" style="57" customWidth="1"/>
    <col min="4601" max="4601" width="11.85546875" style="57" customWidth="1"/>
    <col min="4602" max="4829" width="9.140625" style="57"/>
    <col min="4830" max="4830" width="16.28515625" style="57" customWidth="1"/>
    <col min="4831" max="4831" width="2.28515625" style="57" customWidth="1"/>
    <col min="4832" max="4832" width="5" style="57" customWidth="1"/>
    <col min="4833" max="4834" width="9.140625" style="57"/>
    <col min="4835" max="4835" width="3.85546875" style="57" customWidth="1"/>
    <col min="4836" max="4836" width="26" style="57" customWidth="1"/>
    <col min="4837" max="4837" width="15" style="57" customWidth="1"/>
    <col min="4838" max="4838" width="2.5703125" style="57" customWidth="1"/>
    <col min="4839" max="4839" width="23.140625" style="57" customWidth="1"/>
    <col min="4840" max="4840" width="11.28515625" style="57" customWidth="1"/>
    <col min="4841" max="4841" width="11.42578125" style="57" customWidth="1"/>
    <col min="4842" max="4842" width="11.85546875" style="57" customWidth="1"/>
    <col min="4843" max="4843" width="2" style="57" customWidth="1"/>
    <col min="4844" max="4844" width="23.140625" style="57" customWidth="1"/>
    <col min="4845" max="4845" width="11.28515625" style="57" customWidth="1"/>
    <col min="4846" max="4846" width="11.42578125" style="57" customWidth="1"/>
    <col min="4847" max="4847" width="11.85546875" style="57" customWidth="1"/>
    <col min="4848" max="4848" width="2.140625" style="57" customWidth="1"/>
    <col min="4849" max="4849" width="23.140625" style="57" customWidth="1"/>
    <col min="4850" max="4850" width="11.28515625" style="57" customWidth="1"/>
    <col min="4851" max="4851" width="11.42578125" style="57" customWidth="1"/>
    <col min="4852" max="4852" width="11.85546875" style="57" customWidth="1"/>
    <col min="4853" max="4853" width="2.42578125" style="57" customWidth="1"/>
    <col min="4854" max="4854" width="23.140625" style="57" customWidth="1"/>
    <col min="4855" max="4855" width="11.28515625" style="57" customWidth="1"/>
    <col min="4856" max="4856" width="11.42578125" style="57" customWidth="1"/>
    <col min="4857" max="4857" width="11.85546875" style="57" customWidth="1"/>
    <col min="4858" max="5085" width="9.140625" style="57"/>
    <col min="5086" max="5086" width="16.28515625" style="57" customWidth="1"/>
    <col min="5087" max="5087" width="2.28515625" style="57" customWidth="1"/>
    <col min="5088" max="5088" width="5" style="57" customWidth="1"/>
    <col min="5089" max="5090" width="9.140625" style="57"/>
    <col min="5091" max="5091" width="3.85546875" style="57" customWidth="1"/>
    <col min="5092" max="5092" width="26" style="57" customWidth="1"/>
    <col min="5093" max="5093" width="15" style="57" customWidth="1"/>
    <col min="5094" max="5094" width="2.5703125" style="57" customWidth="1"/>
    <col min="5095" max="5095" width="23.140625" style="57" customWidth="1"/>
    <col min="5096" max="5096" width="11.28515625" style="57" customWidth="1"/>
    <col min="5097" max="5097" width="11.42578125" style="57" customWidth="1"/>
    <col min="5098" max="5098" width="11.85546875" style="57" customWidth="1"/>
    <col min="5099" max="5099" width="2" style="57" customWidth="1"/>
    <col min="5100" max="5100" width="23.140625" style="57" customWidth="1"/>
    <col min="5101" max="5101" width="11.28515625" style="57" customWidth="1"/>
    <col min="5102" max="5102" width="11.42578125" style="57" customWidth="1"/>
    <col min="5103" max="5103" width="11.85546875" style="57" customWidth="1"/>
    <col min="5104" max="5104" width="2.140625" style="57" customWidth="1"/>
    <col min="5105" max="5105" width="23.140625" style="57" customWidth="1"/>
    <col min="5106" max="5106" width="11.28515625" style="57" customWidth="1"/>
    <col min="5107" max="5107" width="11.42578125" style="57" customWidth="1"/>
    <col min="5108" max="5108" width="11.85546875" style="57" customWidth="1"/>
    <col min="5109" max="5109" width="2.42578125" style="57" customWidth="1"/>
    <col min="5110" max="5110" width="23.140625" style="57" customWidth="1"/>
    <col min="5111" max="5111" width="11.28515625" style="57" customWidth="1"/>
    <col min="5112" max="5112" width="11.42578125" style="57" customWidth="1"/>
    <col min="5113" max="5113" width="11.85546875" style="57" customWidth="1"/>
    <col min="5114" max="5341" width="9.140625" style="57"/>
    <col min="5342" max="5342" width="16.28515625" style="57" customWidth="1"/>
    <col min="5343" max="5343" width="2.28515625" style="57" customWidth="1"/>
    <col min="5344" max="5344" width="5" style="57" customWidth="1"/>
    <col min="5345" max="5346" width="9.140625" style="57"/>
    <col min="5347" max="5347" width="3.85546875" style="57" customWidth="1"/>
    <col min="5348" max="5348" width="26" style="57" customWidth="1"/>
    <col min="5349" max="5349" width="15" style="57" customWidth="1"/>
    <col min="5350" max="5350" width="2.5703125" style="57" customWidth="1"/>
    <col min="5351" max="5351" width="23.140625" style="57" customWidth="1"/>
    <col min="5352" max="5352" width="11.28515625" style="57" customWidth="1"/>
    <col min="5353" max="5353" width="11.42578125" style="57" customWidth="1"/>
    <col min="5354" max="5354" width="11.85546875" style="57" customWidth="1"/>
    <col min="5355" max="5355" width="2" style="57" customWidth="1"/>
    <col min="5356" max="5356" width="23.140625" style="57" customWidth="1"/>
    <col min="5357" max="5357" width="11.28515625" style="57" customWidth="1"/>
    <col min="5358" max="5358" width="11.42578125" style="57" customWidth="1"/>
    <col min="5359" max="5359" width="11.85546875" style="57" customWidth="1"/>
    <col min="5360" max="5360" width="2.140625" style="57" customWidth="1"/>
    <col min="5361" max="5361" width="23.140625" style="57" customWidth="1"/>
    <col min="5362" max="5362" width="11.28515625" style="57" customWidth="1"/>
    <col min="5363" max="5363" width="11.42578125" style="57" customWidth="1"/>
    <col min="5364" max="5364" width="11.85546875" style="57" customWidth="1"/>
    <col min="5365" max="5365" width="2.42578125" style="57" customWidth="1"/>
    <col min="5366" max="5366" width="23.140625" style="57" customWidth="1"/>
    <col min="5367" max="5367" width="11.28515625" style="57" customWidth="1"/>
    <col min="5368" max="5368" width="11.42578125" style="57" customWidth="1"/>
    <col min="5369" max="5369" width="11.85546875" style="57" customWidth="1"/>
    <col min="5370" max="5597" width="9.140625" style="57"/>
    <col min="5598" max="5598" width="16.28515625" style="57" customWidth="1"/>
    <col min="5599" max="5599" width="2.28515625" style="57" customWidth="1"/>
    <col min="5600" max="5600" width="5" style="57" customWidth="1"/>
    <col min="5601" max="5602" width="9.140625" style="57"/>
    <col min="5603" max="5603" width="3.85546875" style="57" customWidth="1"/>
    <col min="5604" max="5604" width="26" style="57" customWidth="1"/>
    <col min="5605" max="5605" width="15" style="57" customWidth="1"/>
    <col min="5606" max="5606" width="2.5703125" style="57" customWidth="1"/>
    <col min="5607" max="5607" width="23.140625" style="57" customWidth="1"/>
    <col min="5608" max="5608" width="11.28515625" style="57" customWidth="1"/>
    <col min="5609" max="5609" width="11.42578125" style="57" customWidth="1"/>
    <col min="5610" max="5610" width="11.85546875" style="57" customWidth="1"/>
    <col min="5611" max="5611" width="2" style="57" customWidth="1"/>
    <col min="5612" max="5612" width="23.140625" style="57" customWidth="1"/>
    <col min="5613" max="5613" width="11.28515625" style="57" customWidth="1"/>
    <col min="5614" max="5614" width="11.42578125" style="57" customWidth="1"/>
    <col min="5615" max="5615" width="11.85546875" style="57" customWidth="1"/>
    <col min="5616" max="5616" width="2.140625" style="57" customWidth="1"/>
    <col min="5617" max="5617" width="23.140625" style="57" customWidth="1"/>
    <col min="5618" max="5618" width="11.28515625" style="57" customWidth="1"/>
    <col min="5619" max="5619" width="11.42578125" style="57" customWidth="1"/>
    <col min="5620" max="5620" width="11.85546875" style="57" customWidth="1"/>
    <col min="5621" max="5621" width="2.42578125" style="57" customWidth="1"/>
    <col min="5622" max="5622" width="23.140625" style="57" customWidth="1"/>
    <col min="5623" max="5623" width="11.28515625" style="57" customWidth="1"/>
    <col min="5624" max="5624" width="11.42578125" style="57" customWidth="1"/>
    <col min="5625" max="5625" width="11.85546875" style="57" customWidth="1"/>
    <col min="5626" max="5853" width="9.140625" style="57"/>
    <col min="5854" max="5854" width="16.28515625" style="57" customWidth="1"/>
    <col min="5855" max="5855" width="2.28515625" style="57" customWidth="1"/>
    <col min="5856" max="5856" width="5" style="57" customWidth="1"/>
    <col min="5857" max="5858" width="9.140625" style="57"/>
    <col min="5859" max="5859" width="3.85546875" style="57" customWidth="1"/>
    <col min="5860" max="5860" width="26" style="57" customWidth="1"/>
    <col min="5861" max="5861" width="15" style="57" customWidth="1"/>
    <col min="5862" max="5862" width="2.5703125" style="57" customWidth="1"/>
    <col min="5863" max="5863" width="23.140625" style="57" customWidth="1"/>
    <col min="5864" max="5864" width="11.28515625" style="57" customWidth="1"/>
    <col min="5865" max="5865" width="11.42578125" style="57" customWidth="1"/>
    <col min="5866" max="5866" width="11.85546875" style="57" customWidth="1"/>
    <col min="5867" max="5867" width="2" style="57" customWidth="1"/>
    <col min="5868" max="5868" width="23.140625" style="57" customWidth="1"/>
    <col min="5869" max="5869" width="11.28515625" style="57" customWidth="1"/>
    <col min="5870" max="5870" width="11.42578125" style="57" customWidth="1"/>
    <col min="5871" max="5871" width="11.85546875" style="57" customWidth="1"/>
    <col min="5872" max="5872" width="2.140625" style="57" customWidth="1"/>
    <col min="5873" max="5873" width="23.140625" style="57" customWidth="1"/>
    <col min="5874" max="5874" width="11.28515625" style="57" customWidth="1"/>
    <col min="5875" max="5875" width="11.42578125" style="57" customWidth="1"/>
    <col min="5876" max="5876" width="11.85546875" style="57" customWidth="1"/>
    <col min="5877" max="5877" width="2.42578125" style="57" customWidth="1"/>
    <col min="5878" max="5878" width="23.140625" style="57" customWidth="1"/>
    <col min="5879" max="5879" width="11.28515625" style="57" customWidth="1"/>
    <col min="5880" max="5880" width="11.42578125" style="57" customWidth="1"/>
    <col min="5881" max="5881" width="11.85546875" style="57" customWidth="1"/>
    <col min="5882" max="6109" width="9.140625" style="57"/>
    <col min="6110" max="6110" width="16.28515625" style="57" customWidth="1"/>
    <col min="6111" max="6111" width="2.28515625" style="57" customWidth="1"/>
    <col min="6112" max="6112" width="5" style="57" customWidth="1"/>
    <col min="6113" max="6114" width="9.140625" style="57"/>
    <col min="6115" max="6115" width="3.85546875" style="57" customWidth="1"/>
    <col min="6116" max="6116" width="26" style="57" customWidth="1"/>
    <col min="6117" max="6117" width="15" style="57" customWidth="1"/>
    <col min="6118" max="6118" width="2.5703125" style="57" customWidth="1"/>
    <col min="6119" max="6119" width="23.140625" style="57" customWidth="1"/>
    <col min="6120" max="6120" width="11.28515625" style="57" customWidth="1"/>
    <col min="6121" max="6121" width="11.42578125" style="57" customWidth="1"/>
    <col min="6122" max="6122" width="11.85546875" style="57" customWidth="1"/>
    <col min="6123" max="6123" width="2" style="57" customWidth="1"/>
    <col min="6124" max="6124" width="23.140625" style="57" customWidth="1"/>
    <col min="6125" max="6125" width="11.28515625" style="57" customWidth="1"/>
    <col min="6126" max="6126" width="11.42578125" style="57" customWidth="1"/>
    <col min="6127" max="6127" width="11.85546875" style="57" customWidth="1"/>
    <col min="6128" max="6128" width="2.140625" style="57" customWidth="1"/>
    <col min="6129" max="6129" width="23.140625" style="57" customWidth="1"/>
    <col min="6130" max="6130" width="11.28515625" style="57" customWidth="1"/>
    <col min="6131" max="6131" width="11.42578125" style="57" customWidth="1"/>
    <col min="6132" max="6132" width="11.85546875" style="57" customWidth="1"/>
    <col min="6133" max="6133" width="2.42578125" style="57" customWidth="1"/>
    <col min="6134" max="6134" width="23.140625" style="57" customWidth="1"/>
    <col min="6135" max="6135" width="11.28515625" style="57" customWidth="1"/>
    <col min="6136" max="6136" width="11.42578125" style="57" customWidth="1"/>
    <col min="6137" max="6137" width="11.85546875" style="57" customWidth="1"/>
    <col min="6138" max="6365" width="9.140625" style="57"/>
    <col min="6366" max="6366" width="16.28515625" style="57" customWidth="1"/>
    <col min="6367" max="6367" width="2.28515625" style="57" customWidth="1"/>
    <col min="6368" max="6368" width="5" style="57" customWidth="1"/>
    <col min="6369" max="6370" width="9.140625" style="57"/>
    <col min="6371" max="6371" width="3.85546875" style="57" customWidth="1"/>
    <col min="6372" max="6372" width="26" style="57" customWidth="1"/>
    <col min="6373" max="6373" width="15" style="57" customWidth="1"/>
    <col min="6374" max="6374" width="2.5703125" style="57" customWidth="1"/>
    <col min="6375" max="6375" width="23.140625" style="57" customWidth="1"/>
    <col min="6376" max="6376" width="11.28515625" style="57" customWidth="1"/>
    <col min="6377" max="6377" width="11.42578125" style="57" customWidth="1"/>
    <col min="6378" max="6378" width="11.85546875" style="57" customWidth="1"/>
    <col min="6379" max="6379" width="2" style="57" customWidth="1"/>
    <col min="6380" max="6380" width="23.140625" style="57" customWidth="1"/>
    <col min="6381" max="6381" width="11.28515625" style="57" customWidth="1"/>
    <col min="6382" max="6382" width="11.42578125" style="57" customWidth="1"/>
    <col min="6383" max="6383" width="11.85546875" style="57" customWidth="1"/>
    <col min="6384" max="6384" width="2.140625" style="57" customWidth="1"/>
    <col min="6385" max="6385" width="23.140625" style="57" customWidth="1"/>
    <col min="6386" max="6386" width="11.28515625" style="57" customWidth="1"/>
    <col min="6387" max="6387" width="11.42578125" style="57" customWidth="1"/>
    <col min="6388" max="6388" width="11.85546875" style="57" customWidth="1"/>
    <col min="6389" max="6389" width="2.42578125" style="57" customWidth="1"/>
    <col min="6390" max="6390" width="23.140625" style="57" customWidth="1"/>
    <col min="6391" max="6391" width="11.28515625" style="57" customWidth="1"/>
    <col min="6392" max="6392" width="11.42578125" style="57" customWidth="1"/>
    <col min="6393" max="6393" width="11.85546875" style="57" customWidth="1"/>
    <col min="6394" max="6621" width="9.140625" style="57"/>
    <col min="6622" max="6622" width="16.28515625" style="57" customWidth="1"/>
    <col min="6623" max="6623" width="2.28515625" style="57" customWidth="1"/>
    <col min="6624" max="6624" width="5" style="57" customWidth="1"/>
    <col min="6625" max="6626" width="9.140625" style="57"/>
    <col min="6627" max="6627" width="3.85546875" style="57" customWidth="1"/>
    <col min="6628" max="6628" width="26" style="57" customWidth="1"/>
    <col min="6629" max="6629" width="15" style="57" customWidth="1"/>
    <col min="6630" max="6630" width="2.5703125" style="57" customWidth="1"/>
    <col min="6631" max="6631" width="23.140625" style="57" customWidth="1"/>
    <col min="6632" max="6632" width="11.28515625" style="57" customWidth="1"/>
    <col min="6633" max="6633" width="11.42578125" style="57" customWidth="1"/>
    <col min="6634" max="6634" width="11.85546875" style="57" customWidth="1"/>
    <col min="6635" max="6635" width="2" style="57" customWidth="1"/>
    <col min="6636" max="6636" width="23.140625" style="57" customWidth="1"/>
    <col min="6637" max="6637" width="11.28515625" style="57" customWidth="1"/>
    <col min="6638" max="6638" width="11.42578125" style="57" customWidth="1"/>
    <col min="6639" max="6639" width="11.85546875" style="57" customWidth="1"/>
    <col min="6640" max="6640" width="2.140625" style="57" customWidth="1"/>
    <col min="6641" max="6641" width="23.140625" style="57" customWidth="1"/>
    <col min="6642" max="6642" width="11.28515625" style="57" customWidth="1"/>
    <col min="6643" max="6643" width="11.42578125" style="57" customWidth="1"/>
    <col min="6644" max="6644" width="11.85546875" style="57" customWidth="1"/>
    <col min="6645" max="6645" width="2.42578125" style="57" customWidth="1"/>
    <col min="6646" max="6646" width="23.140625" style="57" customWidth="1"/>
    <col min="6647" max="6647" width="11.28515625" style="57" customWidth="1"/>
    <col min="6648" max="6648" width="11.42578125" style="57" customWidth="1"/>
    <col min="6649" max="6649" width="11.85546875" style="57" customWidth="1"/>
    <col min="6650" max="6877" width="9.140625" style="57"/>
    <col min="6878" max="6878" width="16.28515625" style="57" customWidth="1"/>
    <col min="6879" max="6879" width="2.28515625" style="57" customWidth="1"/>
    <col min="6880" max="6880" width="5" style="57" customWidth="1"/>
    <col min="6881" max="6882" width="9.140625" style="57"/>
    <col min="6883" max="6883" width="3.85546875" style="57" customWidth="1"/>
    <col min="6884" max="6884" width="26" style="57" customWidth="1"/>
    <col min="6885" max="6885" width="15" style="57" customWidth="1"/>
    <col min="6886" max="6886" width="2.5703125" style="57" customWidth="1"/>
    <col min="6887" max="6887" width="23.140625" style="57" customWidth="1"/>
    <col min="6888" max="6888" width="11.28515625" style="57" customWidth="1"/>
    <col min="6889" max="6889" width="11.42578125" style="57" customWidth="1"/>
    <col min="6890" max="6890" width="11.85546875" style="57" customWidth="1"/>
    <col min="6891" max="6891" width="2" style="57" customWidth="1"/>
    <col min="6892" max="6892" width="23.140625" style="57" customWidth="1"/>
    <col min="6893" max="6893" width="11.28515625" style="57" customWidth="1"/>
    <col min="6894" max="6894" width="11.42578125" style="57" customWidth="1"/>
    <col min="6895" max="6895" width="11.85546875" style="57" customWidth="1"/>
    <col min="6896" max="6896" width="2.140625" style="57" customWidth="1"/>
    <col min="6897" max="6897" width="23.140625" style="57" customWidth="1"/>
    <col min="6898" max="6898" width="11.28515625" style="57" customWidth="1"/>
    <col min="6899" max="6899" width="11.42578125" style="57" customWidth="1"/>
    <col min="6900" max="6900" width="11.85546875" style="57" customWidth="1"/>
    <col min="6901" max="6901" width="2.42578125" style="57" customWidth="1"/>
    <col min="6902" max="6902" width="23.140625" style="57" customWidth="1"/>
    <col min="6903" max="6903" width="11.28515625" style="57" customWidth="1"/>
    <col min="6904" max="6904" width="11.42578125" style="57" customWidth="1"/>
    <col min="6905" max="6905" width="11.85546875" style="57" customWidth="1"/>
    <col min="6906" max="7133" width="9.140625" style="57"/>
    <col min="7134" max="7134" width="16.28515625" style="57" customWidth="1"/>
    <col min="7135" max="7135" width="2.28515625" style="57" customWidth="1"/>
    <col min="7136" max="7136" width="5" style="57" customWidth="1"/>
    <col min="7137" max="7138" width="9.140625" style="57"/>
    <col min="7139" max="7139" width="3.85546875" style="57" customWidth="1"/>
    <col min="7140" max="7140" width="26" style="57" customWidth="1"/>
    <col min="7141" max="7141" width="15" style="57" customWidth="1"/>
    <col min="7142" max="7142" width="2.5703125" style="57" customWidth="1"/>
    <col min="7143" max="7143" width="23.140625" style="57" customWidth="1"/>
    <col min="7144" max="7144" width="11.28515625" style="57" customWidth="1"/>
    <col min="7145" max="7145" width="11.42578125" style="57" customWidth="1"/>
    <col min="7146" max="7146" width="11.85546875" style="57" customWidth="1"/>
    <col min="7147" max="7147" width="2" style="57" customWidth="1"/>
    <col min="7148" max="7148" width="23.140625" style="57" customWidth="1"/>
    <col min="7149" max="7149" width="11.28515625" style="57" customWidth="1"/>
    <col min="7150" max="7150" width="11.42578125" style="57" customWidth="1"/>
    <col min="7151" max="7151" width="11.85546875" style="57" customWidth="1"/>
    <col min="7152" max="7152" width="2.140625" style="57" customWidth="1"/>
    <col min="7153" max="7153" width="23.140625" style="57" customWidth="1"/>
    <col min="7154" max="7154" width="11.28515625" style="57" customWidth="1"/>
    <col min="7155" max="7155" width="11.42578125" style="57" customWidth="1"/>
    <col min="7156" max="7156" width="11.85546875" style="57" customWidth="1"/>
    <col min="7157" max="7157" width="2.42578125" style="57" customWidth="1"/>
    <col min="7158" max="7158" width="23.140625" style="57" customWidth="1"/>
    <col min="7159" max="7159" width="11.28515625" style="57" customWidth="1"/>
    <col min="7160" max="7160" width="11.42578125" style="57" customWidth="1"/>
    <col min="7161" max="7161" width="11.85546875" style="57" customWidth="1"/>
    <col min="7162" max="7389" width="9.140625" style="57"/>
    <col min="7390" max="7390" width="16.28515625" style="57" customWidth="1"/>
    <col min="7391" max="7391" width="2.28515625" style="57" customWidth="1"/>
    <col min="7392" max="7392" width="5" style="57" customWidth="1"/>
    <col min="7393" max="7394" width="9.140625" style="57"/>
    <col min="7395" max="7395" width="3.85546875" style="57" customWidth="1"/>
    <col min="7396" max="7396" width="26" style="57" customWidth="1"/>
    <col min="7397" max="7397" width="15" style="57" customWidth="1"/>
    <col min="7398" max="7398" width="2.5703125" style="57" customWidth="1"/>
    <col min="7399" max="7399" width="23.140625" style="57" customWidth="1"/>
    <col min="7400" max="7400" width="11.28515625" style="57" customWidth="1"/>
    <col min="7401" max="7401" width="11.42578125" style="57" customWidth="1"/>
    <col min="7402" max="7402" width="11.85546875" style="57" customWidth="1"/>
    <col min="7403" max="7403" width="2" style="57" customWidth="1"/>
    <col min="7404" max="7404" width="23.140625" style="57" customWidth="1"/>
    <col min="7405" max="7405" width="11.28515625" style="57" customWidth="1"/>
    <col min="7406" max="7406" width="11.42578125" style="57" customWidth="1"/>
    <col min="7407" max="7407" width="11.85546875" style="57" customWidth="1"/>
    <col min="7408" max="7408" width="2.140625" style="57" customWidth="1"/>
    <col min="7409" max="7409" width="23.140625" style="57" customWidth="1"/>
    <col min="7410" max="7410" width="11.28515625" style="57" customWidth="1"/>
    <col min="7411" max="7411" width="11.42578125" style="57" customWidth="1"/>
    <col min="7412" max="7412" width="11.85546875" style="57" customWidth="1"/>
    <col min="7413" max="7413" width="2.42578125" style="57" customWidth="1"/>
    <col min="7414" max="7414" width="23.140625" style="57" customWidth="1"/>
    <col min="7415" max="7415" width="11.28515625" style="57" customWidth="1"/>
    <col min="7416" max="7416" width="11.42578125" style="57" customWidth="1"/>
    <col min="7417" max="7417" width="11.85546875" style="57" customWidth="1"/>
    <col min="7418" max="7645" width="9.140625" style="57"/>
    <col min="7646" max="7646" width="16.28515625" style="57" customWidth="1"/>
    <col min="7647" max="7647" width="2.28515625" style="57" customWidth="1"/>
    <col min="7648" max="7648" width="5" style="57" customWidth="1"/>
    <col min="7649" max="7650" width="9.140625" style="57"/>
    <col min="7651" max="7651" width="3.85546875" style="57" customWidth="1"/>
    <col min="7652" max="7652" width="26" style="57" customWidth="1"/>
    <col min="7653" max="7653" width="15" style="57" customWidth="1"/>
    <col min="7654" max="7654" width="2.5703125" style="57" customWidth="1"/>
    <col min="7655" max="7655" width="23.140625" style="57" customWidth="1"/>
    <col min="7656" max="7656" width="11.28515625" style="57" customWidth="1"/>
    <col min="7657" max="7657" width="11.42578125" style="57" customWidth="1"/>
    <col min="7658" max="7658" width="11.85546875" style="57" customWidth="1"/>
    <col min="7659" max="7659" width="2" style="57" customWidth="1"/>
    <col min="7660" max="7660" width="23.140625" style="57" customWidth="1"/>
    <col min="7661" max="7661" width="11.28515625" style="57" customWidth="1"/>
    <col min="7662" max="7662" width="11.42578125" style="57" customWidth="1"/>
    <col min="7663" max="7663" width="11.85546875" style="57" customWidth="1"/>
    <col min="7664" max="7664" width="2.140625" style="57" customWidth="1"/>
    <col min="7665" max="7665" width="23.140625" style="57" customWidth="1"/>
    <col min="7666" max="7666" width="11.28515625" style="57" customWidth="1"/>
    <col min="7667" max="7667" width="11.42578125" style="57" customWidth="1"/>
    <col min="7668" max="7668" width="11.85546875" style="57" customWidth="1"/>
    <col min="7669" max="7669" width="2.42578125" style="57" customWidth="1"/>
    <col min="7670" max="7670" width="23.140625" style="57" customWidth="1"/>
    <col min="7671" max="7671" width="11.28515625" style="57" customWidth="1"/>
    <col min="7672" max="7672" width="11.42578125" style="57" customWidth="1"/>
    <col min="7673" max="7673" width="11.85546875" style="57" customWidth="1"/>
    <col min="7674" max="7901" width="9.140625" style="57"/>
    <col min="7902" max="7902" width="16.28515625" style="57" customWidth="1"/>
    <col min="7903" max="7903" width="2.28515625" style="57" customWidth="1"/>
    <col min="7904" max="7904" width="5" style="57" customWidth="1"/>
    <col min="7905" max="7906" width="9.140625" style="57"/>
    <col min="7907" max="7907" width="3.85546875" style="57" customWidth="1"/>
    <col min="7908" max="7908" width="26" style="57" customWidth="1"/>
    <col min="7909" max="7909" width="15" style="57" customWidth="1"/>
    <col min="7910" max="7910" width="2.5703125" style="57" customWidth="1"/>
    <col min="7911" max="7911" width="23.140625" style="57" customWidth="1"/>
    <col min="7912" max="7912" width="11.28515625" style="57" customWidth="1"/>
    <col min="7913" max="7913" width="11.42578125" style="57" customWidth="1"/>
    <col min="7914" max="7914" width="11.85546875" style="57" customWidth="1"/>
    <col min="7915" max="7915" width="2" style="57" customWidth="1"/>
    <col min="7916" max="7916" width="23.140625" style="57" customWidth="1"/>
    <col min="7917" max="7917" width="11.28515625" style="57" customWidth="1"/>
    <col min="7918" max="7918" width="11.42578125" style="57" customWidth="1"/>
    <col min="7919" max="7919" width="11.85546875" style="57" customWidth="1"/>
    <col min="7920" max="7920" width="2.140625" style="57" customWidth="1"/>
    <col min="7921" max="7921" width="23.140625" style="57" customWidth="1"/>
    <col min="7922" max="7922" width="11.28515625" style="57" customWidth="1"/>
    <col min="7923" max="7923" width="11.42578125" style="57" customWidth="1"/>
    <col min="7924" max="7924" width="11.85546875" style="57" customWidth="1"/>
    <col min="7925" max="7925" width="2.42578125" style="57" customWidth="1"/>
    <col min="7926" max="7926" width="23.140625" style="57" customWidth="1"/>
    <col min="7927" max="7927" width="11.28515625" style="57" customWidth="1"/>
    <col min="7928" max="7928" width="11.42578125" style="57" customWidth="1"/>
    <col min="7929" max="7929" width="11.85546875" style="57" customWidth="1"/>
    <col min="7930" max="8157" width="9.140625" style="57"/>
    <col min="8158" max="8158" width="16.28515625" style="57" customWidth="1"/>
    <col min="8159" max="8159" width="2.28515625" style="57" customWidth="1"/>
    <col min="8160" max="8160" width="5" style="57" customWidth="1"/>
    <col min="8161" max="8162" width="9.140625" style="57"/>
    <col min="8163" max="8163" width="3.85546875" style="57" customWidth="1"/>
    <col min="8164" max="8164" width="26" style="57" customWidth="1"/>
    <col min="8165" max="8165" width="15" style="57" customWidth="1"/>
    <col min="8166" max="8166" width="2.5703125" style="57" customWidth="1"/>
    <col min="8167" max="8167" width="23.140625" style="57" customWidth="1"/>
    <col min="8168" max="8168" width="11.28515625" style="57" customWidth="1"/>
    <col min="8169" max="8169" width="11.42578125" style="57" customWidth="1"/>
    <col min="8170" max="8170" width="11.85546875" style="57" customWidth="1"/>
    <col min="8171" max="8171" width="2" style="57" customWidth="1"/>
    <col min="8172" max="8172" width="23.140625" style="57" customWidth="1"/>
    <col min="8173" max="8173" width="11.28515625" style="57" customWidth="1"/>
    <col min="8174" max="8174" width="11.42578125" style="57" customWidth="1"/>
    <col min="8175" max="8175" width="11.85546875" style="57" customWidth="1"/>
    <col min="8176" max="8176" width="2.140625" style="57" customWidth="1"/>
    <col min="8177" max="8177" width="23.140625" style="57" customWidth="1"/>
    <col min="8178" max="8178" width="11.28515625" style="57" customWidth="1"/>
    <col min="8179" max="8179" width="11.42578125" style="57" customWidth="1"/>
    <col min="8180" max="8180" width="11.85546875" style="57" customWidth="1"/>
    <col min="8181" max="8181" width="2.42578125" style="57" customWidth="1"/>
    <col min="8182" max="8182" width="23.140625" style="57" customWidth="1"/>
    <col min="8183" max="8183" width="11.28515625" style="57" customWidth="1"/>
    <col min="8184" max="8184" width="11.42578125" style="57" customWidth="1"/>
    <col min="8185" max="8185" width="11.85546875" style="57" customWidth="1"/>
    <col min="8186" max="8413" width="9.140625" style="57"/>
    <col min="8414" max="8414" width="16.28515625" style="57" customWidth="1"/>
    <col min="8415" max="8415" width="2.28515625" style="57" customWidth="1"/>
    <col min="8416" max="8416" width="5" style="57" customWidth="1"/>
    <col min="8417" max="8418" width="9.140625" style="57"/>
    <col min="8419" max="8419" width="3.85546875" style="57" customWidth="1"/>
    <col min="8420" max="8420" width="26" style="57" customWidth="1"/>
    <col min="8421" max="8421" width="15" style="57" customWidth="1"/>
    <col min="8422" max="8422" width="2.5703125" style="57" customWidth="1"/>
    <col min="8423" max="8423" width="23.140625" style="57" customWidth="1"/>
    <col min="8424" max="8424" width="11.28515625" style="57" customWidth="1"/>
    <col min="8425" max="8425" width="11.42578125" style="57" customWidth="1"/>
    <col min="8426" max="8426" width="11.85546875" style="57" customWidth="1"/>
    <col min="8427" max="8427" width="2" style="57" customWidth="1"/>
    <col min="8428" max="8428" width="23.140625" style="57" customWidth="1"/>
    <col min="8429" max="8429" width="11.28515625" style="57" customWidth="1"/>
    <col min="8430" max="8430" width="11.42578125" style="57" customWidth="1"/>
    <col min="8431" max="8431" width="11.85546875" style="57" customWidth="1"/>
    <col min="8432" max="8432" width="2.140625" style="57" customWidth="1"/>
    <col min="8433" max="8433" width="23.140625" style="57" customWidth="1"/>
    <col min="8434" max="8434" width="11.28515625" style="57" customWidth="1"/>
    <col min="8435" max="8435" width="11.42578125" style="57" customWidth="1"/>
    <col min="8436" max="8436" width="11.85546875" style="57" customWidth="1"/>
    <col min="8437" max="8437" width="2.42578125" style="57" customWidth="1"/>
    <col min="8438" max="8438" width="23.140625" style="57" customWidth="1"/>
    <col min="8439" max="8439" width="11.28515625" style="57" customWidth="1"/>
    <col min="8440" max="8440" width="11.42578125" style="57" customWidth="1"/>
    <col min="8441" max="8441" width="11.85546875" style="57" customWidth="1"/>
    <col min="8442" max="8669" width="9.140625" style="57"/>
    <col min="8670" max="8670" width="16.28515625" style="57" customWidth="1"/>
    <col min="8671" max="8671" width="2.28515625" style="57" customWidth="1"/>
    <col min="8672" max="8672" width="5" style="57" customWidth="1"/>
    <col min="8673" max="8674" width="9.140625" style="57"/>
    <col min="8675" max="8675" width="3.85546875" style="57" customWidth="1"/>
    <col min="8676" max="8676" width="26" style="57" customWidth="1"/>
    <col min="8677" max="8677" width="15" style="57" customWidth="1"/>
    <col min="8678" max="8678" width="2.5703125" style="57" customWidth="1"/>
    <col min="8679" max="8679" width="23.140625" style="57" customWidth="1"/>
    <col min="8680" max="8680" width="11.28515625" style="57" customWidth="1"/>
    <col min="8681" max="8681" width="11.42578125" style="57" customWidth="1"/>
    <col min="8682" max="8682" width="11.85546875" style="57" customWidth="1"/>
    <col min="8683" max="8683" width="2" style="57" customWidth="1"/>
    <col min="8684" max="8684" width="23.140625" style="57" customWidth="1"/>
    <col min="8685" max="8685" width="11.28515625" style="57" customWidth="1"/>
    <col min="8686" max="8686" width="11.42578125" style="57" customWidth="1"/>
    <col min="8687" max="8687" width="11.85546875" style="57" customWidth="1"/>
    <col min="8688" max="8688" width="2.140625" style="57" customWidth="1"/>
    <col min="8689" max="8689" width="23.140625" style="57" customWidth="1"/>
    <col min="8690" max="8690" width="11.28515625" style="57" customWidth="1"/>
    <col min="8691" max="8691" width="11.42578125" style="57" customWidth="1"/>
    <col min="8692" max="8692" width="11.85546875" style="57" customWidth="1"/>
    <col min="8693" max="8693" width="2.42578125" style="57" customWidth="1"/>
    <col min="8694" max="8694" width="23.140625" style="57" customWidth="1"/>
    <col min="8695" max="8695" width="11.28515625" style="57" customWidth="1"/>
    <col min="8696" max="8696" width="11.42578125" style="57" customWidth="1"/>
    <col min="8697" max="8697" width="11.85546875" style="57" customWidth="1"/>
    <col min="8698" max="8925" width="9.140625" style="57"/>
    <col min="8926" max="8926" width="16.28515625" style="57" customWidth="1"/>
    <col min="8927" max="8927" width="2.28515625" style="57" customWidth="1"/>
    <col min="8928" max="8928" width="5" style="57" customWidth="1"/>
    <col min="8929" max="8930" width="9.140625" style="57"/>
    <col min="8931" max="8931" width="3.85546875" style="57" customWidth="1"/>
    <col min="8932" max="8932" width="26" style="57" customWidth="1"/>
    <col min="8933" max="8933" width="15" style="57" customWidth="1"/>
    <col min="8934" max="8934" width="2.5703125" style="57" customWidth="1"/>
    <col min="8935" max="8935" width="23.140625" style="57" customWidth="1"/>
    <col min="8936" max="8936" width="11.28515625" style="57" customWidth="1"/>
    <col min="8937" max="8937" width="11.42578125" style="57" customWidth="1"/>
    <col min="8938" max="8938" width="11.85546875" style="57" customWidth="1"/>
    <col min="8939" max="8939" width="2" style="57" customWidth="1"/>
    <col min="8940" max="8940" width="23.140625" style="57" customWidth="1"/>
    <col min="8941" max="8941" width="11.28515625" style="57" customWidth="1"/>
    <col min="8942" max="8942" width="11.42578125" style="57" customWidth="1"/>
    <col min="8943" max="8943" width="11.85546875" style="57" customWidth="1"/>
    <col min="8944" max="8944" width="2.140625" style="57" customWidth="1"/>
    <col min="8945" max="8945" width="23.140625" style="57" customWidth="1"/>
    <col min="8946" max="8946" width="11.28515625" style="57" customWidth="1"/>
    <col min="8947" max="8947" width="11.42578125" style="57" customWidth="1"/>
    <col min="8948" max="8948" width="11.85546875" style="57" customWidth="1"/>
    <col min="8949" max="8949" width="2.42578125" style="57" customWidth="1"/>
    <col min="8950" max="8950" width="23.140625" style="57" customWidth="1"/>
    <col min="8951" max="8951" width="11.28515625" style="57" customWidth="1"/>
    <col min="8952" max="8952" width="11.42578125" style="57" customWidth="1"/>
    <col min="8953" max="8953" width="11.85546875" style="57" customWidth="1"/>
    <col min="8954" max="9181" width="9.140625" style="57"/>
    <col min="9182" max="9182" width="16.28515625" style="57" customWidth="1"/>
    <col min="9183" max="9183" width="2.28515625" style="57" customWidth="1"/>
    <col min="9184" max="9184" width="5" style="57" customWidth="1"/>
    <col min="9185" max="9186" width="9.140625" style="57"/>
    <col min="9187" max="9187" width="3.85546875" style="57" customWidth="1"/>
    <col min="9188" max="9188" width="26" style="57" customWidth="1"/>
    <col min="9189" max="9189" width="15" style="57" customWidth="1"/>
    <col min="9190" max="9190" width="2.5703125" style="57" customWidth="1"/>
    <col min="9191" max="9191" width="23.140625" style="57" customWidth="1"/>
    <col min="9192" max="9192" width="11.28515625" style="57" customWidth="1"/>
    <col min="9193" max="9193" width="11.42578125" style="57" customWidth="1"/>
    <col min="9194" max="9194" width="11.85546875" style="57" customWidth="1"/>
    <col min="9195" max="9195" width="2" style="57" customWidth="1"/>
    <col min="9196" max="9196" width="23.140625" style="57" customWidth="1"/>
    <col min="9197" max="9197" width="11.28515625" style="57" customWidth="1"/>
    <col min="9198" max="9198" width="11.42578125" style="57" customWidth="1"/>
    <col min="9199" max="9199" width="11.85546875" style="57" customWidth="1"/>
    <col min="9200" max="9200" width="2.140625" style="57" customWidth="1"/>
    <col min="9201" max="9201" width="23.140625" style="57" customWidth="1"/>
    <col min="9202" max="9202" width="11.28515625" style="57" customWidth="1"/>
    <col min="9203" max="9203" width="11.42578125" style="57" customWidth="1"/>
    <col min="9204" max="9204" width="11.85546875" style="57" customWidth="1"/>
    <col min="9205" max="9205" width="2.42578125" style="57" customWidth="1"/>
    <col min="9206" max="9206" width="23.140625" style="57" customWidth="1"/>
    <col min="9207" max="9207" width="11.28515625" style="57" customWidth="1"/>
    <col min="9208" max="9208" width="11.42578125" style="57" customWidth="1"/>
    <col min="9209" max="9209" width="11.85546875" style="57" customWidth="1"/>
    <col min="9210" max="9437" width="9.140625" style="57"/>
    <col min="9438" max="9438" width="16.28515625" style="57" customWidth="1"/>
    <col min="9439" max="9439" width="2.28515625" style="57" customWidth="1"/>
    <col min="9440" max="9440" width="5" style="57" customWidth="1"/>
    <col min="9441" max="9442" width="9.140625" style="57"/>
    <col min="9443" max="9443" width="3.85546875" style="57" customWidth="1"/>
    <col min="9444" max="9444" width="26" style="57" customWidth="1"/>
    <col min="9445" max="9445" width="15" style="57" customWidth="1"/>
    <col min="9446" max="9446" width="2.5703125" style="57" customWidth="1"/>
    <col min="9447" max="9447" width="23.140625" style="57" customWidth="1"/>
    <col min="9448" max="9448" width="11.28515625" style="57" customWidth="1"/>
    <col min="9449" max="9449" width="11.42578125" style="57" customWidth="1"/>
    <col min="9450" max="9450" width="11.85546875" style="57" customWidth="1"/>
    <col min="9451" max="9451" width="2" style="57" customWidth="1"/>
    <col min="9452" max="9452" width="23.140625" style="57" customWidth="1"/>
    <col min="9453" max="9453" width="11.28515625" style="57" customWidth="1"/>
    <col min="9454" max="9454" width="11.42578125" style="57" customWidth="1"/>
    <col min="9455" max="9455" width="11.85546875" style="57" customWidth="1"/>
    <col min="9456" max="9456" width="2.140625" style="57" customWidth="1"/>
    <col min="9457" max="9457" width="23.140625" style="57" customWidth="1"/>
    <col min="9458" max="9458" width="11.28515625" style="57" customWidth="1"/>
    <col min="9459" max="9459" width="11.42578125" style="57" customWidth="1"/>
    <col min="9460" max="9460" width="11.85546875" style="57" customWidth="1"/>
    <col min="9461" max="9461" width="2.42578125" style="57" customWidth="1"/>
    <col min="9462" max="9462" width="23.140625" style="57" customWidth="1"/>
    <col min="9463" max="9463" width="11.28515625" style="57" customWidth="1"/>
    <col min="9464" max="9464" width="11.42578125" style="57" customWidth="1"/>
    <col min="9465" max="9465" width="11.85546875" style="57" customWidth="1"/>
    <col min="9466" max="9693" width="9.140625" style="57"/>
    <col min="9694" max="9694" width="16.28515625" style="57" customWidth="1"/>
    <col min="9695" max="9695" width="2.28515625" style="57" customWidth="1"/>
    <col min="9696" max="9696" width="5" style="57" customWidth="1"/>
    <col min="9697" max="9698" width="9.140625" style="57"/>
    <col min="9699" max="9699" width="3.85546875" style="57" customWidth="1"/>
    <col min="9700" max="9700" width="26" style="57" customWidth="1"/>
    <col min="9701" max="9701" width="15" style="57" customWidth="1"/>
    <col min="9702" max="9702" width="2.5703125" style="57" customWidth="1"/>
    <col min="9703" max="9703" width="23.140625" style="57" customWidth="1"/>
    <col min="9704" max="9704" width="11.28515625" style="57" customWidth="1"/>
    <col min="9705" max="9705" width="11.42578125" style="57" customWidth="1"/>
    <col min="9706" max="9706" width="11.85546875" style="57" customWidth="1"/>
    <col min="9707" max="9707" width="2" style="57" customWidth="1"/>
    <col min="9708" max="9708" width="23.140625" style="57" customWidth="1"/>
    <col min="9709" max="9709" width="11.28515625" style="57" customWidth="1"/>
    <col min="9710" max="9710" width="11.42578125" style="57" customWidth="1"/>
    <col min="9711" max="9711" width="11.85546875" style="57" customWidth="1"/>
    <col min="9712" max="9712" width="2.140625" style="57" customWidth="1"/>
    <col min="9713" max="9713" width="23.140625" style="57" customWidth="1"/>
    <col min="9714" max="9714" width="11.28515625" style="57" customWidth="1"/>
    <col min="9715" max="9715" width="11.42578125" style="57" customWidth="1"/>
    <col min="9716" max="9716" width="11.85546875" style="57" customWidth="1"/>
    <col min="9717" max="9717" width="2.42578125" style="57" customWidth="1"/>
    <col min="9718" max="9718" width="23.140625" style="57" customWidth="1"/>
    <col min="9719" max="9719" width="11.28515625" style="57" customWidth="1"/>
    <col min="9720" max="9720" width="11.42578125" style="57" customWidth="1"/>
    <col min="9721" max="9721" width="11.85546875" style="57" customWidth="1"/>
    <col min="9722" max="9949" width="9.140625" style="57"/>
    <col min="9950" max="9950" width="16.28515625" style="57" customWidth="1"/>
    <col min="9951" max="9951" width="2.28515625" style="57" customWidth="1"/>
    <col min="9952" max="9952" width="5" style="57" customWidth="1"/>
    <col min="9953" max="9954" width="9.140625" style="57"/>
    <col min="9955" max="9955" width="3.85546875" style="57" customWidth="1"/>
    <col min="9956" max="9956" width="26" style="57" customWidth="1"/>
    <col min="9957" max="9957" width="15" style="57" customWidth="1"/>
    <col min="9958" max="9958" width="2.5703125" style="57" customWidth="1"/>
    <col min="9959" max="9959" width="23.140625" style="57" customWidth="1"/>
    <col min="9960" max="9960" width="11.28515625" style="57" customWidth="1"/>
    <col min="9961" max="9961" width="11.42578125" style="57" customWidth="1"/>
    <col min="9962" max="9962" width="11.85546875" style="57" customWidth="1"/>
    <col min="9963" max="9963" width="2" style="57" customWidth="1"/>
    <col min="9964" max="9964" width="23.140625" style="57" customWidth="1"/>
    <col min="9965" max="9965" width="11.28515625" style="57" customWidth="1"/>
    <col min="9966" max="9966" width="11.42578125" style="57" customWidth="1"/>
    <col min="9967" max="9967" width="11.85546875" style="57" customWidth="1"/>
    <col min="9968" max="9968" width="2.140625" style="57" customWidth="1"/>
    <col min="9969" max="9969" width="23.140625" style="57" customWidth="1"/>
    <col min="9970" max="9970" width="11.28515625" style="57" customWidth="1"/>
    <col min="9971" max="9971" width="11.42578125" style="57" customWidth="1"/>
    <col min="9972" max="9972" width="11.85546875" style="57" customWidth="1"/>
    <col min="9973" max="9973" width="2.42578125" style="57" customWidth="1"/>
    <col min="9974" max="9974" width="23.140625" style="57" customWidth="1"/>
    <col min="9975" max="9975" width="11.28515625" style="57" customWidth="1"/>
    <col min="9976" max="9976" width="11.42578125" style="57" customWidth="1"/>
    <col min="9977" max="9977" width="11.85546875" style="57" customWidth="1"/>
    <col min="9978" max="10205" width="9.140625" style="57"/>
    <col min="10206" max="10206" width="16.28515625" style="57" customWidth="1"/>
    <col min="10207" max="10207" width="2.28515625" style="57" customWidth="1"/>
    <col min="10208" max="10208" width="5" style="57" customWidth="1"/>
    <col min="10209" max="10210" width="9.140625" style="57"/>
    <col min="10211" max="10211" width="3.85546875" style="57" customWidth="1"/>
    <col min="10212" max="10212" width="26" style="57" customWidth="1"/>
    <col min="10213" max="10213" width="15" style="57" customWidth="1"/>
    <col min="10214" max="10214" width="2.5703125" style="57" customWidth="1"/>
    <col min="10215" max="10215" width="23.140625" style="57" customWidth="1"/>
    <col min="10216" max="10216" width="11.28515625" style="57" customWidth="1"/>
    <col min="10217" max="10217" width="11.42578125" style="57" customWidth="1"/>
    <col min="10218" max="10218" width="11.85546875" style="57" customWidth="1"/>
    <col min="10219" max="10219" width="2" style="57" customWidth="1"/>
    <col min="10220" max="10220" width="23.140625" style="57" customWidth="1"/>
    <col min="10221" max="10221" width="11.28515625" style="57" customWidth="1"/>
    <col min="10222" max="10222" width="11.42578125" style="57" customWidth="1"/>
    <col min="10223" max="10223" width="11.85546875" style="57" customWidth="1"/>
    <col min="10224" max="10224" width="2.140625" style="57" customWidth="1"/>
    <col min="10225" max="10225" width="23.140625" style="57" customWidth="1"/>
    <col min="10226" max="10226" width="11.28515625" style="57" customWidth="1"/>
    <col min="10227" max="10227" width="11.42578125" style="57" customWidth="1"/>
    <col min="10228" max="10228" width="11.85546875" style="57" customWidth="1"/>
    <col min="10229" max="10229" width="2.42578125" style="57" customWidth="1"/>
    <col min="10230" max="10230" width="23.140625" style="57" customWidth="1"/>
    <col min="10231" max="10231" width="11.28515625" style="57" customWidth="1"/>
    <col min="10232" max="10232" width="11.42578125" style="57" customWidth="1"/>
    <col min="10233" max="10233" width="11.85546875" style="57" customWidth="1"/>
    <col min="10234" max="10461" width="9.140625" style="57"/>
    <col min="10462" max="10462" width="16.28515625" style="57" customWidth="1"/>
    <col min="10463" max="10463" width="2.28515625" style="57" customWidth="1"/>
    <col min="10464" max="10464" width="5" style="57" customWidth="1"/>
    <col min="10465" max="10466" width="9.140625" style="57"/>
    <col min="10467" max="10467" width="3.85546875" style="57" customWidth="1"/>
    <col min="10468" max="10468" width="26" style="57" customWidth="1"/>
    <col min="10469" max="10469" width="15" style="57" customWidth="1"/>
    <col min="10470" max="10470" width="2.5703125" style="57" customWidth="1"/>
    <col min="10471" max="10471" width="23.140625" style="57" customWidth="1"/>
    <col min="10472" max="10472" width="11.28515625" style="57" customWidth="1"/>
    <col min="10473" max="10473" width="11.42578125" style="57" customWidth="1"/>
    <col min="10474" max="10474" width="11.85546875" style="57" customWidth="1"/>
    <col min="10475" max="10475" width="2" style="57" customWidth="1"/>
    <col min="10476" max="10476" width="23.140625" style="57" customWidth="1"/>
    <col min="10477" max="10477" width="11.28515625" style="57" customWidth="1"/>
    <col min="10478" max="10478" width="11.42578125" style="57" customWidth="1"/>
    <col min="10479" max="10479" width="11.85546875" style="57" customWidth="1"/>
    <col min="10480" max="10480" width="2.140625" style="57" customWidth="1"/>
    <col min="10481" max="10481" width="23.140625" style="57" customWidth="1"/>
    <col min="10482" max="10482" width="11.28515625" style="57" customWidth="1"/>
    <col min="10483" max="10483" width="11.42578125" style="57" customWidth="1"/>
    <col min="10484" max="10484" width="11.85546875" style="57" customWidth="1"/>
    <col min="10485" max="10485" width="2.42578125" style="57" customWidth="1"/>
    <col min="10486" max="10486" width="23.140625" style="57" customWidth="1"/>
    <col min="10487" max="10487" width="11.28515625" style="57" customWidth="1"/>
    <col min="10488" max="10488" width="11.42578125" style="57" customWidth="1"/>
    <col min="10489" max="10489" width="11.85546875" style="57" customWidth="1"/>
    <col min="10490" max="10717" width="9.140625" style="57"/>
    <col min="10718" max="10718" width="16.28515625" style="57" customWidth="1"/>
    <col min="10719" max="10719" width="2.28515625" style="57" customWidth="1"/>
    <col min="10720" max="10720" width="5" style="57" customWidth="1"/>
    <col min="10721" max="10722" width="9.140625" style="57"/>
    <col min="10723" max="10723" width="3.85546875" style="57" customWidth="1"/>
    <col min="10724" max="10724" width="26" style="57" customWidth="1"/>
    <col min="10725" max="10725" width="15" style="57" customWidth="1"/>
    <col min="10726" max="10726" width="2.5703125" style="57" customWidth="1"/>
    <col min="10727" max="10727" width="23.140625" style="57" customWidth="1"/>
    <col min="10728" max="10728" width="11.28515625" style="57" customWidth="1"/>
    <col min="10729" max="10729" width="11.42578125" style="57" customWidth="1"/>
    <col min="10730" max="10730" width="11.85546875" style="57" customWidth="1"/>
    <col min="10731" max="10731" width="2" style="57" customWidth="1"/>
    <col min="10732" max="10732" width="23.140625" style="57" customWidth="1"/>
    <col min="10733" max="10733" width="11.28515625" style="57" customWidth="1"/>
    <col min="10734" max="10734" width="11.42578125" style="57" customWidth="1"/>
    <col min="10735" max="10735" width="11.85546875" style="57" customWidth="1"/>
    <col min="10736" max="10736" width="2.140625" style="57" customWidth="1"/>
    <col min="10737" max="10737" width="23.140625" style="57" customWidth="1"/>
    <col min="10738" max="10738" width="11.28515625" style="57" customWidth="1"/>
    <col min="10739" max="10739" width="11.42578125" style="57" customWidth="1"/>
    <col min="10740" max="10740" width="11.85546875" style="57" customWidth="1"/>
    <col min="10741" max="10741" width="2.42578125" style="57" customWidth="1"/>
    <col min="10742" max="10742" width="23.140625" style="57" customWidth="1"/>
    <col min="10743" max="10743" width="11.28515625" style="57" customWidth="1"/>
    <col min="10744" max="10744" width="11.42578125" style="57" customWidth="1"/>
    <col min="10745" max="10745" width="11.85546875" style="57" customWidth="1"/>
    <col min="10746" max="10973" width="9.140625" style="57"/>
    <col min="10974" max="10974" width="16.28515625" style="57" customWidth="1"/>
    <col min="10975" max="10975" width="2.28515625" style="57" customWidth="1"/>
    <col min="10976" max="10976" width="5" style="57" customWidth="1"/>
    <col min="10977" max="10978" width="9.140625" style="57"/>
    <col min="10979" max="10979" width="3.85546875" style="57" customWidth="1"/>
    <col min="10980" max="10980" width="26" style="57" customWidth="1"/>
    <col min="10981" max="10981" width="15" style="57" customWidth="1"/>
    <col min="10982" max="10982" width="2.5703125" style="57" customWidth="1"/>
    <col min="10983" max="10983" width="23.140625" style="57" customWidth="1"/>
    <col min="10984" max="10984" width="11.28515625" style="57" customWidth="1"/>
    <col min="10985" max="10985" width="11.42578125" style="57" customWidth="1"/>
    <col min="10986" max="10986" width="11.85546875" style="57" customWidth="1"/>
    <col min="10987" max="10987" width="2" style="57" customWidth="1"/>
    <col min="10988" max="10988" width="23.140625" style="57" customWidth="1"/>
    <col min="10989" max="10989" width="11.28515625" style="57" customWidth="1"/>
    <col min="10990" max="10990" width="11.42578125" style="57" customWidth="1"/>
    <col min="10991" max="10991" width="11.85546875" style="57" customWidth="1"/>
    <col min="10992" max="10992" width="2.140625" style="57" customWidth="1"/>
    <col min="10993" max="10993" width="23.140625" style="57" customWidth="1"/>
    <col min="10994" max="10994" width="11.28515625" style="57" customWidth="1"/>
    <col min="10995" max="10995" width="11.42578125" style="57" customWidth="1"/>
    <col min="10996" max="10996" width="11.85546875" style="57" customWidth="1"/>
    <col min="10997" max="10997" width="2.42578125" style="57" customWidth="1"/>
    <col min="10998" max="10998" width="23.140625" style="57" customWidth="1"/>
    <col min="10999" max="10999" width="11.28515625" style="57" customWidth="1"/>
    <col min="11000" max="11000" width="11.42578125" style="57" customWidth="1"/>
    <col min="11001" max="11001" width="11.85546875" style="57" customWidth="1"/>
    <col min="11002" max="11229" width="9.140625" style="57"/>
    <col min="11230" max="11230" width="16.28515625" style="57" customWidth="1"/>
    <col min="11231" max="11231" width="2.28515625" style="57" customWidth="1"/>
    <col min="11232" max="11232" width="5" style="57" customWidth="1"/>
    <col min="11233" max="11234" width="9.140625" style="57"/>
    <col min="11235" max="11235" width="3.85546875" style="57" customWidth="1"/>
    <col min="11236" max="11236" width="26" style="57" customWidth="1"/>
    <col min="11237" max="11237" width="15" style="57" customWidth="1"/>
    <col min="11238" max="11238" width="2.5703125" style="57" customWidth="1"/>
    <col min="11239" max="11239" width="23.140625" style="57" customWidth="1"/>
    <col min="11240" max="11240" width="11.28515625" style="57" customWidth="1"/>
    <col min="11241" max="11241" width="11.42578125" style="57" customWidth="1"/>
    <col min="11242" max="11242" width="11.85546875" style="57" customWidth="1"/>
    <col min="11243" max="11243" width="2" style="57" customWidth="1"/>
    <col min="11244" max="11244" width="23.140625" style="57" customWidth="1"/>
    <col min="11245" max="11245" width="11.28515625" style="57" customWidth="1"/>
    <col min="11246" max="11246" width="11.42578125" style="57" customWidth="1"/>
    <col min="11247" max="11247" width="11.85546875" style="57" customWidth="1"/>
    <col min="11248" max="11248" width="2.140625" style="57" customWidth="1"/>
    <col min="11249" max="11249" width="23.140625" style="57" customWidth="1"/>
    <col min="11250" max="11250" width="11.28515625" style="57" customWidth="1"/>
    <col min="11251" max="11251" width="11.42578125" style="57" customWidth="1"/>
    <col min="11252" max="11252" width="11.85546875" style="57" customWidth="1"/>
    <col min="11253" max="11253" width="2.42578125" style="57" customWidth="1"/>
    <col min="11254" max="11254" width="23.140625" style="57" customWidth="1"/>
    <col min="11255" max="11255" width="11.28515625" style="57" customWidth="1"/>
    <col min="11256" max="11256" width="11.42578125" style="57" customWidth="1"/>
    <col min="11257" max="11257" width="11.85546875" style="57" customWidth="1"/>
    <col min="11258" max="11485" width="9.140625" style="57"/>
    <col min="11486" max="11486" width="16.28515625" style="57" customWidth="1"/>
    <col min="11487" max="11487" width="2.28515625" style="57" customWidth="1"/>
    <col min="11488" max="11488" width="5" style="57" customWidth="1"/>
    <col min="11489" max="11490" width="9.140625" style="57"/>
    <col min="11491" max="11491" width="3.85546875" style="57" customWidth="1"/>
    <col min="11492" max="11492" width="26" style="57" customWidth="1"/>
    <col min="11493" max="11493" width="15" style="57" customWidth="1"/>
    <col min="11494" max="11494" width="2.5703125" style="57" customWidth="1"/>
    <col min="11495" max="11495" width="23.140625" style="57" customWidth="1"/>
    <col min="11496" max="11496" width="11.28515625" style="57" customWidth="1"/>
    <col min="11497" max="11497" width="11.42578125" style="57" customWidth="1"/>
    <col min="11498" max="11498" width="11.85546875" style="57" customWidth="1"/>
    <col min="11499" max="11499" width="2" style="57" customWidth="1"/>
    <col min="11500" max="11500" width="23.140625" style="57" customWidth="1"/>
    <col min="11501" max="11501" width="11.28515625" style="57" customWidth="1"/>
    <col min="11502" max="11502" width="11.42578125" style="57" customWidth="1"/>
    <col min="11503" max="11503" width="11.85546875" style="57" customWidth="1"/>
    <col min="11504" max="11504" width="2.140625" style="57" customWidth="1"/>
    <col min="11505" max="11505" width="23.140625" style="57" customWidth="1"/>
    <col min="11506" max="11506" width="11.28515625" style="57" customWidth="1"/>
    <col min="11507" max="11507" width="11.42578125" style="57" customWidth="1"/>
    <col min="11508" max="11508" width="11.85546875" style="57" customWidth="1"/>
    <col min="11509" max="11509" width="2.42578125" style="57" customWidth="1"/>
    <col min="11510" max="11510" width="23.140625" style="57" customWidth="1"/>
    <col min="11511" max="11511" width="11.28515625" style="57" customWidth="1"/>
    <col min="11512" max="11512" width="11.42578125" style="57" customWidth="1"/>
    <col min="11513" max="11513" width="11.85546875" style="57" customWidth="1"/>
    <col min="11514" max="11741" width="9.140625" style="57"/>
    <col min="11742" max="11742" width="16.28515625" style="57" customWidth="1"/>
    <col min="11743" max="11743" width="2.28515625" style="57" customWidth="1"/>
    <col min="11744" max="11744" width="5" style="57" customWidth="1"/>
    <col min="11745" max="11746" width="9.140625" style="57"/>
    <col min="11747" max="11747" width="3.85546875" style="57" customWidth="1"/>
    <col min="11748" max="11748" width="26" style="57" customWidth="1"/>
    <col min="11749" max="11749" width="15" style="57" customWidth="1"/>
    <col min="11750" max="11750" width="2.5703125" style="57" customWidth="1"/>
    <col min="11751" max="11751" width="23.140625" style="57" customWidth="1"/>
    <col min="11752" max="11752" width="11.28515625" style="57" customWidth="1"/>
    <col min="11753" max="11753" width="11.42578125" style="57" customWidth="1"/>
    <col min="11754" max="11754" width="11.85546875" style="57" customWidth="1"/>
    <col min="11755" max="11755" width="2" style="57" customWidth="1"/>
    <col min="11756" max="11756" width="23.140625" style="57" customWidth="1"/>
    <col min="11757" max="11757" width="11.28515625" style="57" customWidth="1"/>
    <col min="11758" max="11758" width="11.42578125" style="57" customWidth="1"/>
    <col min="11759" max="11759" width="11.85546875" style="57" customWidth="1"/>
    <col min="11760" max="11760" width="2.140625" style="57" customWidth="1"/>
    <col min="11761" max="11761" width="23.140625" style="57" customWidth="1"/>
    <col min="11762" max="11762" width="11.28515625" style="57" customWidth="1"/>
    <col min="11763" max="11763" width="11.42578125" style="57" customWidth="1"/>
    <col min="11764" max="11764" width="11.85546875" style="57" customWidth="1"/>
    <col min="11765" max="11765" width="2.42578125" style="57" customWidth="1"/>
    <col min="11766" max="11766" width="23.140625" style="57" customWidth="1"/>
    <col min="11767" max="11767" width="11.28515625" style="57" customWidth="1"/>
    <col min="11768" max="11768" width="11.42578125" style="57" customWidth="1"/>
    <col min="11769" max="11769" width="11.85546875" style="57" customWidth="1"/>
    <col min="11770" max="11997" width="9.140625" style="57"/>
    <col min="11998" max="11998" width="16.28515625" style="57" customWidth="1"/>
    <col min="11999" max="11999" width="2.28515625" style="57" customWidth="1"/>
    <col min="12000" max="12000" width="5" style="57" customWidth="1"/>
    <col min="12001" max="12002" width="9.140625" style="57"/>
    <col min="12003" max="12003" width="3.85546875" style="57" customWidth="1"/>
    <col min="12004" max="12004" width="26" style="57" customWidth="1"/>
    <col min="12005" max="12005" width="15" style="57" customWidth="1"/>
    <col min="12006" max="12006" width="2.5703125" style="57" customWidth="1"/>
    <col min="12007" max="12007" width="23.140625" style="57" customWidth="1"/>
    <col min="12008" max="12008" width="11.28515625" style="57" customWidth="1"/>
    <col min="12009" max="12009" width="11.42578125" style="57" customWidth="1"/>
    <col min="12010" max="12010" width="11.85546875" style="57" customWidth="1"/>
    <col min="12011" max="12011" width="2" style="57" customWidth="1"/>
    <col min="12012" max="12012" width="23.140625" style="57" customWidth="1"/>
    <col min="12013" max="12013" width="11.28515625" style="57" customWidth="1"/>
    <col min="12014" max="12014" width="11.42578125" style="57" customWidth="1"/>
    <col min="12015" max="12015" width="11.85546875" style="57" customWidth="1"/>
    <col min="12016" max="12016" width="2.140625" style="57" customWidth="1"/>
    <col min="12017" max="12017" width="23.140625" style="57" customWidth="1"/>
    <col min="12018" max="12018" width="11.28515625" style="57" customWidth="1"/>
    <col min="12019" max="12019" width="11.42578125" style="57" customWidth="1"/>
    <col min="12020" max="12020" width="11.85546875" style="57" customWidth="1"/>
    <col min="12021" max="12021" width="2.42578125" style="57" customWidth="1"/>
    <col min="12022" max="12022" width="23.140625" style="57" customWidth="1"/>
    <col min="12023" max="12023" width="11.28515625" style="57" customWidth="1"/>
    <col min="12024" max="12024" width="11.42578125" style="57" customWidth="1"/>
    <col min="12025" max="12025" width="11.85546875" style="57" customWidth="1"/>
    <col min="12026" max="12253" width="9.140625" style="57"/>
    <col min="12254" max="12254" width="16.28515625" style="57" customWidth="1"/>
    <col min="12255" max="12255" width="2.28515625" style="57" customWidth="1"/>
    <col min="12256" max="12256" width="5" style="57" customWidth="1"/>
    <col min="12257" max="12258" width="9.140625" style="57"/>
    <col min="12259" max="12259" width="3.85546875" style="57" customWidth="1"/>
    <col min="12260" max="12260" width="26" style="57" customWidth="1"/>
    <col min="12261" max="12261" width="15" style="57" customWidth="1"/>
    <col min="12262" max="12262" width="2.5703125" style="57" customWidth="1"/>
    <col min="12263" max="12263" width="23.140625" style="57" customWidth="1"/>
    <col min="12264" max="12264" width="11.28515625" style="57" customWidth="1"/>
    <col min="12265" max="12265" width="11.42578125" style="57" customWidth="1"/>
    <col min="12266" max="12266" width="11.85546875" style="57" customWidth="1"/>
    <col min="12267" max="12267" width="2" style="57" customWidth="1"/>
    <col min="12268" max="12268" width="23.140625" style="57" customWidth="1"/>
    <col min="12269" max="12269" width="11.28515625" style="57" customWidth="1"/>
    <col min="12270" max="12270" width="11.42578125" style="57" customWidth="1"/>
    <col min="12271" max="12271" width="11.85546875" style="57" customWidth="1"/>
    <col min="12272" max="12272" width="2.140625" style="57" customWidth="1"/>
    <col min="12273" max="12273" width="23.140625" style="57" customWidth="1"/>
    <col min="12274" max="12274" width="11.28515625" style="57" customWidth="1"/>
    <col min="12275" max="12275" width="11.42578125" style="57" customWidth="1"/>
    <col min="12276" max="12276" width="11.85546875" style="57" customWidth="1"/>
    <col min="12277" max="12277" width="2.42578125" style="57" customWidth="1"/>
    <col min="12278" max="12278" width="23.140625" style="57" customWidth="1"/>
    <col min="12279" max="12279" width="11.28515625" style="57" customWidth="1"/>
    <col min="12280" max="12280" width="11.42578125" style="57" customWidth="1"/>
    <col min="12281" max="12281" width="11.85546875" style="57" customWidth="1"/>
    <col min="12282" max="12509" width="9.140625" style="57"/>
    <col min="12510" max="12510" width="16.28515625" style="57" customWidth="1"/>
    <col min="12511" max="12511" width="2.28515625" style="57" customWidth="1"/>
    <col min="12512" max="12512" width="5" style="57" customWidth="1"/>
    <col min="12513" max="12514" width="9.140625" style="57"/>
    <col min="12515" max="12515" width="3.85546875" style="57" customWidth="1"/>
    <col min="12516" max="12516" width="26" style="57" customWidth="1"/>
    <col min="12517" max="12517" width="15" style="57" customWidth="1"/>
    <col min="12518" max="12518" width="2.5703125" style="57" customWidth="1"/>
    <col min="12519" max="12519" width="23.140625" style="57" customWidth="1"/>
    <col min="12520" max="12520" width="11.28515625" style="57" customWidth="1"/>
    <col min="12521" max="12521" width="11.42578125" style="57" customWidth="1"/>
    <col min="12522" max="12522" width="11.85546875" style="57" customWidth="1"/>
    <col min="12523" max="12523" width="2" style="57" customWidth="1"/>
    <col min="12524" max="12524" width="23.140625" style="57" customWidth="1"/>
    <col min="12525" max="12525" width="11.28515625" style="57" customWidth="1"/>
    <col min="12526" max="12526" width="11.42578125" style="57" customWidth="1"/>
    <col min="12527" max="12527" width="11.85546875" style="57" customWidth="1"/>
    <col min="12528" max="12528" width="2.140625" style="57" customWidth="1"/>
    <col min="12529" max="12529" width="23.140625" style="57" customWidth="1"/>
    <col min="12530" max="12530" width="11.28515625" style="57" customWidth="1"/>
    <col min="12531" max="12531" width="11.42578125" style="57" customWidth="1"/>
    <col min="12532" max="12532" width="11.85546875" style="57" customWidth="1"/>
    <col min="12533" max="12533" width="2.42578125" style="57" customWidth="1"/>
    <col min="12534" max="12534" width="23.140625" style="57" customWidth="1"/>
    <col min="12535" max="12535" width="11.28515625" style="57" customWidth="1"/>
    <col min="12536" max="12536" width="11.42578125" style="57" customWidth="1"/>
    <col min="12537" max="12537" width="11.85546875" style="57" customWidth="1"/>
    <col min="12538" max="12765" width="9.140625" style="57"/>
    <col min="12766" max="12766" width="16.28515625" style="57" customWidth="1"/>
    <col min="12767" max="12767" width="2.28515625" style="57" customWidth="1"/>
    <col min="12768" max="12768" width="5" style="57" customWidth="1"/>
    <col min="12769" max="12770" width="9.140625" style="57"/>
    <col min="12771" max="12771" width="3.85546875" style="57" customWidth="1"/>
    <col min="12772" max="12772" width="26" style="57" customWidth="1"/>
    <col min="12773" max="12773" width="15" style="57" customWidth="1"/>
    <col min="12774" max="12774" width="2.5703125" style="57" customWidth="1"/>
    <col min="12775" max="12775" width="23.140625" style="57" customWidth="1"/>
    <col min="12776" max="12776" width="11.28515625" style="57" customWidth="1"/>
    <col min="12777" max="12777" width="11.42578125" style="57" customWidth="1"/>
    <col min="12778" max="12778" width="11.85546875" style="57" customWidth="1"/>
    <col min="12779" max="12779" width="2" style="57" customWidth="1"/>
    <col min="12780" max="12780" width="23.140625" style="57" customWidth="1"/>
    <col min="12781" max="12781" width="11.28515625" style="57" customWidth="1"/>
    <col min="12782" max="12782" width="11.42578125" style="57" customWidth="1"/>
    <col min="12783" max="12783" width="11.85546875" style="57" customWidth="1"/>
    <col min="12784" max="12784" width="2.140625" style="57" customWidth="1"/>
    <col min="12785" max="12785" width="23.140625" style="57" customWidth="1"/>
    <col min="12786" max="12786" width="11.28515625" style="57" customWidth="1"/>
    <col min="12787" max="12787" width="11.42578125" style="57" customWidth="1"/>
    <col min="12788" max="12788" width="11.85546875" style="57" customWidth="1"/>
    <col min="12789" max="12789" width="2.42578125" style="57" customWidth="1"/>
    <col min="12790" max="12790" width="23.140625" style="57" customWidth="1"/>
    <col min="12791" max="12791" width="11.28515625" style="57" customWidth="1"/>
    <col min="12792" max="12792" width="11.42578125" style="57" customWidth="1"/>
    <col min="12793" max="12793" width="11.85546875" style="57" customWidth="1"/>
    <col min="12794" max="13021" width="9.140625" style="57"/>
    <col min="13022" max="13022" width="16.28515625" style="57" customWidth="1"/>
    <col min="13023" max="13023" width="2.28515625" style="57" customWidth="1"/>
    <col min="13024" max="13024" width="5" style="57" customWidth="1"/>
    <col min="13025" max="13026" width="9.140625" style="57"/>
    <col min="13027" max="13027" width="3.85546875" style="57" customWidth="1"/>
    <col min="13028" max="13028" width="26" style="57" customWidth="1"/>
    <col min="13029" max="13029" width="15" style="57" customWidth="1"/>
    <col min="13030" max="13030" width="2.5703125" style="57" customWidth="1"/>
    <col min="13031" max="13031" width="23.140625" style="57" customWidth="1"/>
    <col min="13032" max="13032" width="11.28515625" style="57" customWidth="1"/>
    <col min="13033" max="13033" width="11.42578125" style="57" customWidth="1"/>
    <col min="13034" max="13034" width="11.85546875" style="57" customWidth="1"/>
    <col min="13035" max="13035" width="2" style="57" customWidth="1"/>
    <col min="13036" max="13036" width="23.140625" style="57" customWidth="1"/>
    <col min="13037" max="13037" width="11.28515625" style="57" customWidth="1"/>
    <col min="13038" max="13038" width="11.42578125" style="57" customWidth="1"/>
    <col min="13039" max="13039" width="11.85546875" style="57" customWidth="1"/>
    <col min="13040" max="13040" width="2.140625" style="57" customWidth="1"/>
    <col min="13041" max="13041" width="23.140625" style="57" customWidth="1"/>
    <col min="13042" max="13042" width="11.28515625" style="57" customWidth="1"/>
    <col min="13043" max="13043" width="11.42578125" style="57" customWidth="1"/>
    <col min="13044" max="13044" width="11.85546875" style="57" customWidth="1"/>
    <col min="13045" max="13045" width="2.42578125" style="57" customWidth="1"/>
    <col min="13046" max="13046" width="23.140625" style="57" customWidth="1"/>
    <col min="13047" max="13047" width="11.28515625" style="57" customWidth="1"/>
    <col min="13048" max="13048" width="11.42578125" style="57" customWidth="1"/>
    <col min="13049" max="13049" width="11.85546875" style="57" customWidth="1"/>
    <col min="13050" max="13277" width="9.140625" style="57"/>
    <col min="13278" max="13278" width="16.28515625" style="57" customWidth="1"/>
    <col min="13279" max="13279" width="2.28515625" style="57" customWidth="1"/>
    <col min="13280" max="13280" width="5" style="57" customWidth="1"/>
    <col min="13281" max="13282" width="9.140625" style="57"/>
    <col min="13283" max="13283" width="3.85546875" style="57" customWidth="1"/>
    <col min="13284" max="13284" width="26" style="57" customWidth="1"/>
    <col min="13285" max="13285" width="15" style="57" customWidth="1"/>
    <col min="13286" max="13286" width="2.5703125" style="57" customWidth="1"/>
    <col min="13287" max="13287" width="23.140625" style="57" customWidth="1"/>
    <col min="13288" max="13288" width="11.28515625" style="57" customWidth="1"/>
    <col min="13289" max="13289" width="11.42578125" style="57" customWidth="1"/>
    <col min="13290" max="13290" width="11.85546875" style="57" customWidth="1"/>
    <col min="13291" max="13291" width="2" style="57" customWidth="1"/>
    <col min="13292" max="13292" width="23.140625" style="57" customWidth="1"/>
    <col min="13293" max="13293" width="11.28515625" style="57" customWidth="1"/>
    <col min="13294" max="13294" width="11.42578125" style="57" customWidth="1"/>
    <col min="13295" max="13295" width="11.85546875" style="57" customWidth="1"/>
    <col min="13296" max="13296" width="2.140625" style="57" customWidth="1"/>
    <col min="13297" max="13297" width="23.140625" style="57" customWidth="1"/>
    <col min="13298" max="13298" width="11.28515625" style="57" customWidth="1"/>
    <col min="13299" max="13299" width="11.42578125" style="57" customWidth="1"/>
    <col min="13300" max="13300" width="11.85546875" style="57" customWidth="1"/>
    <col min="13301" max="13301" width="2.42578125" style="57" customWidth="1"/>
    <col min="13302" max="13302" width="23.140625" style="57" customWidth="1"/>
    <col min="13303" max="13303" width="11.28515625" style="57" customWidth="1"/>
    <col min="13304" max="13304" width="11.42578125" style="57" customWidth="1"/>
    <col min="13305" max="13305" width="11.85546875" style="57" customWidth="1"/>
    <col min="13306" max="13533" width="9.140625" style="57"/>
    <col min="13534" max="13534" width="16.28515625" style="57" customWidth="1"/>
    <col min="13535" max="13535" width="2.28515625" style="57" customWidth="1"/>
    <col min="13536" max="13536" width="5" style="57" customWidth="1"/>
    <col min="13537" max="13538" width="9.140625" style="57"/>
    <col min="13539" max="13539" width="3.85546875" style="57" customWidth="1"/>
    <col min="13540" max="13540" width="26" style="57" customWidth="1"/>
    <col min="13541" max="13541" width="15" style="57" customWidth="1"/>
    <col min="13542" max="13542" width="2.5703125" style="57" customWidth="1"/>
    <col min="13543" max="13543" width="23.140625" style="57" customWidth="1"/>
    <col min="13544" max="13544" width="11.28515625" style="57" customWidth="1"/>
    <col min="13545" max="13545" width="11.42578125" style="57" customWidth="1"/>
    <col min="13546" max="13546" width="11.85546875" style="57" customWidth="1"/>
    <col min="13547" max="13547" width="2" style="57" customWidth="1"/>
    <col min="13548" max="13548" width="23.140625" style="57" customWidth="1"/>
    <col min="13549" max="13549" width="11.28515625" style="57" customWidth="1"/>
    <col min="13550" max="13550" width="11.42578125" style="57" customWidth="1"/>
    <col min="13551" max="13551" width="11.85546875" style="57" customWidth="1"/>
    <col min="13552" max="13552" width="2.140625" style="57" customWidth="1"/>
    <col min="13553" max="13553" width="23.140625" style="57" customWidth="1"/>
    <col min="13554" max="13554" width="11.28515625" style="57" customWidth="1"/>
    <col min="13555" max="13555" width="11.42578125" style="57" customWidth="1"/>
    <col min="13556" max="13556" width="11.85546875" style="57" customWidth="1"/>
    <col min="13557" max="13557" width="2.42578125" style="57" customWidth="1"/>
    <col min="13558" max="13558" width="23.140625" style="57" customWidth="1"/>
    <col min="13559" max="13559" width="11.28515625" style="57" customWidth="1"/>
    <col min="13560" max="13560" width="11.42578125" style="57" customWidth="1"/>
    <col min="13561" max="13561" width="11.85546875" style="57" customWidth="1"/>
    <col min="13562" max="13789" width="9.140625" style="57"/>
    <col min="13790" max="13790" width="16.28515625" style="57" customWidth="1"/>
    <col min="13791" max="13791" width="2.28515625" style="57" customWidth="1"/>
    <col min="13792" max="13792" width="5" style="57" customWidth="1"/>
    <col min="13793" max="13794" width="9.140625" style="57"/>
    <col min="13795" max="13795" width="3.85546875" style="57" customWidth="1"/>
    <col min="13796" max="13796" width="26" style="57" customWidth="1"/>
    <col min="13797" max="13797" width="15" style="57" customWidth="1"/>
    <col min="13798" max="13798" width="2.5703125" style="57" customWidth="1"/>
    <col min="13799" max="13799" width="23.140625" style="57" customWidth="1"/>
    <col min="13800" max="13800" width="11.28515625" style="57" customWidth="1"/>
    <col min="13801" max="13801" width="11.42578125" style="57" customWidth="1"/>
    <col min="13802" max="13802" width="11.85546875" style="57" customWidth="1"/>
    <col min="13803" max="13803" width="2" style="57" customWidth="1"/>
    <col min="13804" max="13804" width="23.140625" style="57" customWidth="1"/>
    <col min="13805" max="13805" width="11.28515625" style="57" customWidth="1"/>
    <col min="13806" max="13806" width="11.42578125" style="57" customWidth="1"/>
    <col min="13807" max="13807" width="11.85546875" style="57" customWidth="1"/>
    <col min="13808" max="13808" width="2.140625" style="57" customWidth="1"/>
    <col min="13809" max="13809" width="23.140625" style="57" customWidth="1"/>
    <col min="13810" max="13810" width="11.28515625" style="57" customWidth="1"/>
    <col min="13811" max="13811" width="11.42578125" style="57" customWidth="1"/>
    <col min="13812" max="13812" width="11.85546875" style="57" customWidth="1"/>
    <col min="13813" max="13813" width="2.42578125" style="57" customWidth="1"/>
    <col min="13814" max="13814" width="23.140625" style="57" customWidth="1"/>
    <col min="13815" max="13815" width="11.28515625" style="57" customWidth="1"/>
    <col min="13816" max="13816" width="11.42578125" style="57" customWidth="1"/>
    <col min="13817" max="13817" width="11.85546875" style="57" customWidth="1"/>
    <col min="13818" max="14045" width="9.140625" style="57"/>
    <col min="14046" max="14046" width="16.28515625" style="57" customWidth="1"/>
    <col min="14047" max="14047" width="2.28515625" style="57" customWidth="1"/>
    <col min="14048" max="14048" width="5" style="57" customWidth="1"/>
    <col min="14049" max="14050" width="9.140625" style="57"/>
    <col min="14051" max="14051" width="3.85546875" style="57" customWidth="1"/>
    <col min="14052" max="14052" width="26" style="57" customWidth="1"/>
    <col min="14053" max="14053" width="15" style="57" customWidth="1"/>
    <col min="14054" max="14054" width="2.5703125" style="57" customWidth="1"/>
    <col min="14055" max="14055" width="23.140625" style="57" customWidth="1"/>
    <col min="14056" max="14056" width="11.28515625" style="57" customWidth="1"/>
    <col min="14057" max="14057" width="11.42578125" style="57" customWidth="1"/>
    <col min="14058" max="14058" width="11.85546875" style="57" customWidth="1"/>
    <col min="14059" max="14059" width="2" style="57" customWidth="1"/>
    <col min="14060" max="14060" width="23.140625" style="57" customWidth="1"/>
    <col min="14061" max="14061" width="11.28515625" style="57" customWidth="1"/>
    <col min="14062" max="14062" width="11.42578125" style="57" customWidth="1"/>
    <col min="14063" max="14063" width="11.85546875" style="57" customWidth="1"/>
    <col min="14064" max="14064" width="2.140625" style="57" customWidth="1"/>
    <col min="14065" max="14065" width="23.140625" style="57" customWidth="1"/>
    <col min="14066" max="14066" width="11.28515625" style="57" customWidth="1"/>
    <col min="14067" max="14067" width="11.42578125" style="57" customWidth="1"/>
    <col min="14068" max="14068" width="11.85546875" style="57" customWidth="1"/>
    <col min="14069" max="14069" width="2.42578125" style="57" customWidth="1"/>
    <col min="14070" max="14070" width="23.140625" style="57" customWidth="1"/>
    <col min="14071" max="14071" width="11.28515625" style="57" customWidth="1"/>
    <col min="14072" max="14072" width="11.42578125" style="57" customWidth="1"/>
    <col min="14073" max="14073" width="11.85546875" style="57" customWidth="1"/>
    <col min="14074" max="14301" width="9.140625" style="57"/>
    <col min="14302" max="14302" width="16.28515625" style="57" customWidth="1"/>
    <col min="14303" max="14303" width="2.28515625" style="57" customWidth="1"/>
    <col min="14304" max="14304" width="5" style="57" customWidth="1"/>
    <col min="14305" max="14306" width="9.140625" style="57"/>
    <col min="14307" max="14307" width="3.85546875" style="57" customWidth="1"/>
    <col min="14308" max="14308" width="26" style="57" customWidth="1"/>
    <col min="14309" max="14309" width="15" style="57" customWidth="1"/>
    <col min="14310" max="14310" width="2.5703125" style="57" customWidth="1"/>
    <col min="14311" max="14311" width="23.140625" style="57" customWidth="1"/>
    <col min="14312" max="14312" width="11.28515625" style="57" customWidth="1"/>
    <col min="14313" max="14313" width="11.42578125" style="57" customWidth="1"/>
    <col min="14314" max="14314" width="11.85546875" style="57" customWidth="1"/>
    <col min="14315" max="14315" width="2" style="57" customWidth="1"/>
    <col min="14316" max="14316" width="23.140625" style="57" customWidth="1"/>
    <col min="14317" max="14317" width="11.28515625" style="57" customWidth="1"/>
    <col min="14318" max="14318" width="11.42578125" style="57" customWidth="1"/>
    <col min="14319" max="14319" width="11.85546875" style="57" customWidth="1"/>
    <col min="14320" max="14320" width="2.140625" style="57" customWidth="1"/>
    <col min="14321" max="14321" width="23.140625" style="57" customWidth="1"/>
    <col min="14322" max="14322" width="11.28515625" style="57" customWidth="1"/>
    <col min="14323" max="14323" width="11.42578125" style="57" customWidth="1"/>
    <col min="14324" max="14324" width="11.85546875" style="57" customWidth="1"/>
    <col min="14325" max="14325" width="2.42578125" style="57" customWidth="1"/>
    <col min="14326" max="14326" width="23.140625" style="57" customWidth="1"/>
    <col min="14327" max="14327" width="11.28515625" style="57" customWidth="1"/>
    <col min="14328" max="14328" width="11.42578125" style="57" customWidth="1"/>
    <col min="14329" max="14329" width="11.85546875" style="57" customWidth="1"/>
    <col min="14330" max="14557" width="9.140625" style="57"/>
    <col min="14558" max="14558" width="16.28515625" style="57" customWidth="1"/>
    <col min="14559" max="14559" width="2.28515625" style="57" customWidth="1"/>
    <col min="14560" max="14560" width="5" style="57" customWidth="1"/>
    <col min="14561" max="14562" width="9.140625" style="57"/>
    <col min="14563" max="14563" width="3.85546875" style="57" customWidth="1"/>
    <col min="14564" max="14564" width="26" style="57" customWidth="1"/>
    <col min="14565" max="14565" width="15" style="57" customWidth="1"/>
    <col min="14566" max="14566" width="2.5703125" style="57" customWidth="1"/>
    <col min="14567" max="14567" width="23.140625" style="57" customWidth="1"/>
    <col min="14568" max="14568" width="11.28515625" style="57" customWidth="1"/>
    <col min="14569" max="14569" width="11.42578125" style="57" customWidth="1"/>
    <col min="14570" max="14570" width="11.85546875" style="57" customWidth="1"/>
    <col min="14571" max="14571" width="2" style="57" customWidth="1"/>
    <col min="14572" max="14572" width="23.140625" style="57" customWidth="1"/>
    <col min="14573" max="14573" width="11.28515625" style="57" customWidth="1"/>
    <col min="14574" max="14574" width="11.42578125" style="57" customWidth="1"/>
    <col min="14575" max="14575" width="11.85546875" style="57" customWidth="1"/>
    <col min="14576" max="14576" width="2.140625" style="57" customWidth="1"/>
    <col min="14577" max="14577" width="23.140625" style="57" customWidth="1"/>
    <col min="14578" max="14578" width="11.28515625" style="57" customWidth="1"/>
    <col min="14579" max="14579" width="11.42578125" style="57" customWidth="1"/>
    <col min="14580" max="14580" width="11.85546875" style="57" customWidth="1"/>
    <col min="14581" max="14581" width="2.42578125" style="57" customWidth="1"/>
    <col min="14582" max="14582" width="23.140625" style="57" customWidth="1"/>
    <col min="14583" max="14583" width="11.28515625" style="57" customWidth="1"/>
    <col min="14584" max="14584" width="11.42578125" style="57" customWidth="1"/>
    <col min="14585" max="14585" width="11.85546875" style="57" customWidth="1"/>
    <col min="14586" max="14813" width="9.140625" style="57"/>
    <col min="14814" max="14814" width="16.28515625" style="57" customWidth="1"/>
    <col min="14815" max="14815" width="2.28515625" style="57" customWidth="1"/>
    <col min="14816" max="14816" width="5" style="57" customWidth="1"/>
    <col min="14817" max="14818" width="9.140625" style="57"/>
    <col min="14819" max="14819" width="3.85546875" style="57" customWidth="1"/>
    <col min="14820" max="14820" width="26" style="57" customWidth="1"/>
    <col min="14821" max="14821" width="15" style="57" customWidth="1"/>
    <col min="14822" max="14822" width="2.5703125" style="57" customWidth="1"/>
    <col min="14823" max="14823" width="23.140625" style="57" customWidth="1"/>
    <col min="14824" max="14824" width="11.28515625" style="57" customWidth="1"/>
    <col min="14825" max="14825" width="11.42578125" style="57" customWidth="1"/>
    <col min="14826" max="14826" width="11.85546875" style="57" customWidth="1"/>
    <col min="14827" max="14827" width="2" style="57" customWidth="1"/>
    <col min="14828" max="14828" width="23.140625" style="57" customWidth="1"/>
    <col min="14829" max="14829" width="11.28515625" style="57" customWidth="1"/>
    <col min="14830" max="14830" width="11.42578125" style="57" customWidth="1"/>
    <col min="14831" max="14831" width="11.85546875" style="57" customWidth="1"/>
    <col min="14832" max="14832" width="2.140625" style="57" customWidth="1"/>
    <col min="14833" max="14833" width="23.140625" style="57" customWidth="1"/>
    <col min="14834" max="14834" width="11.28515625" style="57" customWidth="1"/>
    <col min="14835" max="14835" width="11.42578125" style="57" customWidth="1"/>
    <col min="14836" max="14836" width="11.85546875" style="57" customWidth="1"/>
    <col min="14837" max="14837" width="2.42578125" style="57" customWidth="1"/>
    <col min="14838" max="14838" width="23.140625" style="57" customWidth="1"/>
    <col min="14839" max="14839" width="11.28515625" style="57" customWidth="1"/>
    <col min="14840" max="14840" width="11.42578125" style="57" customWidth="1"/>
    <col min="14841" max="14841" width="11.85546875" style="57" customWidth="1"/>
    <col min="14842" max="15069" width="9.140625" style="57"/>
    <col min="15070" max="15070" width="16.28515625" style="57" customWidth="1"/>
    <col min="15071" max="15071" width="2.28515625" style="57" customWidth="1"/>
    <col min="15072" max="15072" width="5" style="57" customWidth="1"/>
    <col min="15073" max="15074" width="9.140625" style="57"/>
    <col min="15075" max="15075" width="3.85546875" style="57" customWidth="1"/>
    <col min="15076" max="15076" width="26" style="57" customWidth="1"/>
    <col min="15077" max="15077" width="15" style="57" customWidth="1"/>
    <col min="15078" max="15078" width="2.5703125" style="57" customWidth="1"/>
    <col min="15079" max="15079" width="23.140625" style="57" customWidth="1"/>
    <col min="15080" max="15080" width="11.28515625" style="57" customWidth="1"/>
    <col min="15081" max="15081" width="11.42578125" style="57" customWidth="1"/>
    <col min="15082" max="15082" width="11.85546875" style="57" customWidth="1"/>
    <col min="15083" max="15083" width="2" style="57" customWidth="1"/>
    <col min="15084" max="15084" width="23.140625" style="57" customWidth="1"/>
    <col min="15085" max="15085" width="11.28515625" style="57" customWidth="1"/>
    <col min="15086" max="15086" width="11.42578125" style="57" customWidth="1"/>
    <col min="15087" max="15087" width="11.85546875" style="57" customWidth="1"/>
    <col min="15088" max="15088" width="2.140625" style="57" customWidth="1"/>
    <col min="15089" max="15089" width="23.140625" style="57" customWidth="1"/>
    <col min="15090" max="15090" width="11.28515625" style="57" customWidth="1"/>
    <col min="15091" max="15091" width="11.42578125" style="57" customWidth="1"/>
    <col min="15092" max="15092" width="11.85546875" style="57" customWidth="1"/>
    <col min="15093" max="15093" width="2.42578125" style="57" customWidth="1"/>
    <col min="15094" max="15094" width="23.140625" style="57" customWidth="1"/>
    <col min="15095" max="15095" width="11.28515625" style="57" customWidth="1"/>
    <col min="15096" max="15096" width="11.42578125" style="57" customWidth="1"/>
    <col min="15097" max="15097" width="11.85546875" style="57" customWidth="1"/>
    <col min="15098" max="15325" width="9.140625" style="57"/>
    <col min="15326" max="15326" width="16.28515625" style="57" customWidth="1"/>
    <col min="15327" max="15327" width="2.28515625" style="57" customWidth="1"/>
    <col min="15328" max="15328" width="5" style="57" customWidth="1"/>
    <col min="15329" max="15330" width="9.140625" style="57"/>
    <col min="15331" max="15331" width="3.85546875" style="57" customWidth="1"/>
    <col min="15332" max="15332" width="26" style="57" customWidth="1"/>
    <col min="15333" max="15333" width="15" style="57" customWidth="1"/>
    <col min="15334" max="15334" width="2.5703125" style="57" customWidth="1"/>
    <col min="15335" max="15335" width="23.140625" style="57" customWidth="1"/>
    <col min="15336" max="15336" width="11.28515625" style="57" customWidth="1"/>
    <col min="15337" max="15337" width="11.42578125" style="57" customWidth="1"/>
    <col min="15338" max="15338" width="11.85546875" style="57" customWidth="1"/>
    <col min="15339" max="15339" width="2" style="57" customWidth="1"/>
    <col min="15340" max="15340" width="23.140625" style="57" customWidth="1"/>
    <col min="15341" max="15341" width="11.28515625" style="57" customWidth="1"/>
    <col min="15342" max="15342" width="11.42578125" style="57" customWidth="1"/>
    <col min="15343" max="15343" width="11.85546875" style="57" customWidth="1"/>
    <col min="15344" max="15344" width="2.140625" style="57" customWidth="1"/>
    <col min="15345" max="15345" width="23.140625" style="57" customWidth="1"/>
    <col min="15346" max="15346" width="11.28515625" style="57" customWidth="1"/>
    <col min="15347" max="15347" width="11.42578125" style="57" customWidth="1"/>
    <col min="15348" max="15348" width="11.85546875" style="57" customWidth="1"/>
    <col min="15349" max="15349" width="2.42578125" style="57" customWidth="1"/>
    <col min="15350" max="15350" width="23.140625" style="57" customWidth="1"/>
    <col min="15351" max="15351" width="11.28515625" style="57" customWidth="1"/>
    <col min="15352" max="15352" width="11.42578125" style="57" customWidth="1"/>
    <col min="15353" max="15353" width="11.85546875" style="57" customWidth="1"/>
    <col min="15354" max="15581" width="9.140625" style="57"/>
    <col min="15582" max="15582" width="16.28515625" style="57" customWidth="1"/>
    <col min="15583" max="15583" width="2.28515625" style="57" customWidth="1"/>
    <col min="15584" max="15584" width="5" style="57" customWidth="1"/>
    <col min="15585" max="15586" width="9.140625" style="57"/>
    <col min="15587" max="15587" width="3.85546875" style="57" customWidth="1"/>
    <col min="15588" max="15588" width="26" style="57" customWidth="1"/>
    <col min="15589" max="15589" width="15" style="57" customWidth="1"/>
    <col min="15590" max="15590" width="2.5703125" style="57" customWidth="1"/>
    <col min="15591" max="15591" width="23.140625" style="57" customWidth="1"/>
    <col min="15592" max="15592" width="11.28515625" style="57" customWidth="1"/>
    <col min="15593" max="15593" width="11.42578125" style="57" customWidth="1"/>
    <col min="15594" max="15594" width="11.85546875" style="57" customWidth="1"/>
    <col min="15595" max="15595" width="2" style="57" customWidth="1"/>
    <col min="15596" max="15596" width="23.140625" style="57" customWidth="1"/>
    <col min="15597" max="15597" width="11.28515625" style="57" customWidth="1"/>
    <col min="15598" max="15598" width="11.42578125" style="57" customWidth="1"/>
    <col min="15599" max="15599" width="11.85546875" style="57" customWidth="1"/>
    <col min="15600" max="15600" width="2.140625" style="57" customWidth="1"/>
    <col min="15601" max="15601" width="23.140625" style="57" customWidth="1"/>
    <col min="15602" max="15602" width="11.28515625" style="57" customWidth="1"/>
    <col min="15603" max="15603" width="11.42578125" style="57" customWidth="1"/>
    <col min="15604" max="15604" width="11.85546875" style="57" customWidth="1"/>
    <col min="15605" max="15605" width="2.42578125" style="57" customWidth="1"/>
    <col min="15606" max="15606" width="23.140625" style="57" customWidth="1"/>
    <col min="15607" max="15607" width="11.28515625" style="57" customWidth="1"/>
    <col min="15608" max="15608" width="11.42578125" style="57" customWidth="1"/>
    <col min="15609" max="15609" width="11.85546875" style="57" customWidth="1"/>
    <col min="15610" max="15837" width="9.140625" style="57"/>
    <col min="15838" max="15838" width="16.28515625" style="57" customWidth="1"/>
    <col min="15839" max="15839" width="2.28515625" style="57" customWidth="1"/>
    <col min="15840" max="15840" width="5" style="57" customWidth="1"/>
    <col min="15841" max="15842" width="9.140625" style="57"/>
    <col min="15843" max="15843" width="3.85546875" style="57" customWidth="1"/>
    <col min="15844" max="15844" width="26" style="57" customWidth="1"/>
    <col min="15845" max="15845" width="15" style="57" customWidth="1"/>
    <col min="15846" max="15846" width="2.5703125" style="57" customWidth="1"/>
    <col min="15847" max="15847" width="23.140625" style="57" customWidth="1"/>
    <col min="15848" max="15848" width="11.28515625" style="57" customWidth="1"/>
    <col min="15849" max="15849" width="11.42578125" style="57" customWidth="1"/>
    <col min="15850" max="15850" width="11.85546875" style="57" customWidth="1"/>
    <col min="15851" max="15851" width="2" style="57" customWidth="1"/>
    <col min="15852" max="15852" width="23.140625" style="57" customWidth="1"/>
    <col min="15853" max="15853" width="11.28515625" style="57" customWidth="1"/>
    <col min="15854" max="15854" width="11.42578125" style="57" customWidth="1"/>
    <col min="15855" max="15855" width="11.85546875" style="57" customWidth="1"/>
    <col min="15856" max="15856" width="2.140625" style="57" customWidth="1"/>
    <col min="15857" max="15857" width="23.140625" style="57" customWidth="1"/>
    <col min="15858" max="15858" width="11.28515625" style="57" customWidth="1"/>
    <col min="15859" max="15859" width="11.42578125" style="57" customWidth="1"/>
    <col min="15860" max="15860" width="11.85546875" style="57" customWidth="1"/>
    <col min="15861" max="15861" width="2.42578125" style="57" customWidth="1"/>
    <col min="15862" max="15862" width="23.140625" style="57" customWidth="1"/>
    <col min="15863" max="15863" width="11.28515625" style="57" customWidth="1"/>
    <col min="15864" max="15864" width="11.42578125" style="57" customWidth="1"/>
    <col min="15865" max="15865" width="11.85546875" style="57" customWidth="1"/>
    <col min="15866" max="16093" width="9.140625" style="57"/>
    <col min="16094" max="16094" width="16.28515625" style="57" customWidth="1"/>
    <col min="16095" max="16095" width="2.28515625" style="57" customWidth="1"/>
    <col min="16096" max="16096" width="5" style="57" customWidth="1"/>
    <col min="16097" max="16098" width="9.140625" style="57"/>
    <col min="16099" max="16099" width="3.85546875" style="57" customWidth="1"/>
    <col min="16100" max="16100" width="26" style="57" customWidth="1"/>
    <col min="16101" max="16101" width="15" style="57" customWidth="1"/>
    <col min="16102" max="16102" width="2.5703125" style="57" customWidth="1"/>
    <col min="16103" max="16103" width="23.140625" style="57" customWidth="1"/>
    <col min="16104" max="16104" width="11.28515625" style="57" customWidth="1"/>
    <col min="16105" max="16105" width="11.42578125" style="57" customWidth="1"/>
    <col min="16106" max="16106" width="11.85546875" style="57" customWidth="1"/>
    <col min="16107" max="16107" width="2" style="57" customWidth="1"/>
    <col min="16108" max="16108" width="23.140625" style="57" customWidth="1"/>
    <col min="16109" max="16109" width="11.28515625" style="57" customWidth="1"/>
    <col min="16110" max="16110" width="11.42578125" style="57" customWidth="1"/>
    <col min="16111" max="16111" width="11.85546875" style="57" customWidth="1"/>
    <col min="16112" max="16112" width="2.140625" style="57" customWidth="1"/>
    <col min="16113" max="16113" width="23.140625" style="57" customWidth="1"/>
    <col min="16114" max="16114" width="11.28515625" style="57" customWidth="1"/>
    <col min="16115" max="16115" width="11.42578125" style="57" customWidth="1"/>
    <col min="16116" max="16116" width="11.85546875" style="57" customWidth="1"/>
    <col min="16117" max="16117" width="2.42578125" style="57" customWidth="1"/>
    <col min="16118" max="16118" width="23.140625" style="57" customWidth="1"/>
    <col min="16119" max="16119" width="11.28515625" style="57" customWidth="1"/>
    <col min="16120" max="16120" width="11.42578125" style="57" customWidth="1"/>
    <col min="16121" max="16121" width="11.85546875" style="57" customWidth="1"/>
    <col min="16122" max="16384" width="9.140625" style="57"/>
  </cols>
  <sheetData>
    <row r="1" spans="1:9" ht="9" customHeight="1" x14ac:dyDescent="0.2">
      <c r="H1" s="58"/>
    </row>
    <row r="2" spans="1:9" s="59" customFormat="1" ht="21.75" customHeight="1" x14ac:dyDescent="0.2">
      <c r="B2" s="99"/>
      <c r="C2" s="99"/>
      <c r="D2" s="99"/>
      <c r="E2" s="99"/>
      <c r="F2" s="99"/>
      <c r="G2" s="99"/>
      <c r="H2" s="113" t="s">
        <v>1</v>
      </c>
      <c r="I2" s="99"/>
    </row>
    <row r="3" spans="1:9" s="59" customFormat="1" ht="15.75" customHeight="1" x14ac:dyDescent="0.2">
      <c r="B3" s="100"/>
      <c r="C3" s="100"/>
      <c r="D3" s="100"/>
      <c r="E3" s="100"/>
      <c r="F3" s="100"/>
      <c r="G3" s="100"/>
      <c r="H3" s="114" t="s">
        <v>473</v>
      </c>
      <c r="I3" s="100"/>
    </row>
    <row r="4" spans="1:9" s="59" customFormat="1" ht="15.75" customHeight="1" x14ac:dyDescent="0.2">
      <c r="B4" s="101"/>
      <c r="C4" s="101"/>
      <c r="D4" s="101"/>
      <c r="E4" s="101"/>
      <c r="F4" s="101"/>
      <c r="G4" s="101"/>
      <c r="H4" s="115" t="s">
        <v>792</v>
      </c>
      <c r="I4" s="101"/>
    </row>
    <row r="5" spans="1:9" s="59" customFormat="1" ht="31.5" customHeight="1" x14ac:dyDescent="0.2">
      <c r="A5" s="60"/>
      <c r="B5" s="60"/>
      <c r="C5" s="60"/>
      <c r="D5" s="61"/>
      <c r="E5" s="61"/>
      <c r="F5" s="61"/>
      <c r="G5" s="61"/>
      <c r="H5" s="61"/>
      <c r="I5" s="61"/>
    </row>
    <row r="6" spans="1:9" s="63" customFormat="1" ht="19.5" customHeight="1" x14ac:dyDescent="0.2">
      <c r="A6" s="64" t="str">
        <f>II.I!A6</f>
        <v>Reforma da praça Zé Paraíba</v>
      </c>
      <c r="B6" s="64"/>
      <c r="C6" s="65"/>
      <c r="D6" s="66"/>
      <c r="F6" s="116"/>
      <c r="I6" s="62"/>
    </row>
    <row r="7" spans="1:9" s="63" customFormat="1" ht="19.5" customHeight="1" x14ac:dyDescent="0.2">
      <c r="A7" s="64" t="str">
        <f>II.I!A7</f>
        <v>Bairro: Cem Braças</v>
      </c>
      <c r="B7" s="64"/>
      <c r="C7" s="65"/>
      <c r="D7" s="66"/>
      <c r="F7" s="67"/>
      <c r="G7" s="68"/>
      <c r="H7" s="68"/>
    </row>
    <row r="8" spans="1:9" ht="4.5" customHeight="1" x14ac:dyDescent="0.2"/>
    <row r="9" spans="1:9" s="63" customFormat="1" ht="35.25" customHeight="1" x14ac:dyDescent="0.2">
      <c r="A9" s="200" t="s">
        <v>794</v>
      </c>
      <c r="B9" s="200"/>
      <c r="C9" s="200"/>
      <c r="D9" s="200"/>
      <c r="E9" s="200"/>
      <c r="F9" s="200"/>
      <c r="G9" s="200"/>
      <c r="H9" s="200"/>
    </row>
    <row r="10" spans="1:9" ht="5.25" customHeight="1" x14ac:dyDescent="0.25">
      <c r="A10" s="69"/>
      <c r="B10" s="70"/>
      <c r="C10" s="71"/>
      <c r="D10" s="71"/>
      <c r="E10" s="72"/>
      <c r="F10" s="72"/>
      <c r="G10" s="72"/>
      <c r="H10" s="72"/>
    </row>
    <row r="11" spans="1:9" s="73" customFormat="1" ht="15" customHeight="1" x14ac:dyDescent="0.2">
      <c r="A11" s="165" t="s">
        <v>441</v>
      </c>
      <c r="B11" s="166"/>
      <c r="C11" s="166"/>
      <c r="D11" s="166"/>
      <c r="E11" s="166"/>
      <c r="F11" s="166"/>
      <c r="G11" s="166"/>
      <c r="H11" s="167"/>
    </row>
    <row r="12" spans="1:9" ht="15" customHeight="1" x14ac:dyDescent="0.2">
      <c r="A12" s="171" t="s">
        <v>442</v>
      </c>
      <c r="B12" s="172"/>
      <c r="C12" s="172"/>
      <c r="D12" s="172"/>
      <c r="E12" s="172"/>
      <c r="F12" s="172"/>
      <c r="G12" s="173"/>
      <c r="H12" s="74" t="s">
        <v>443</v>
      </c>
    </row>
    <row r="13" spans="1:9" s="63" customFormat="1" ht="20.100000000000001" customHeight="1" x14ac:dyDescent="0.2">
      <c r="A13" s="75" t="s">
        <v>444</v>
      </c>
      <c r="B13" s="76"/>
      <c r="C13" s="76"/>
      <c r="D13" s="76"/>
      <c r="E13" s="76"/>
      <c r="F13" s="43"/>
      <c r="G13" s="77"/>
      <c r="H13" s="78"/>
    </row>
    <row r="14" spans="1:9" s="63" customFormat="1" ht="20.100000000000001" customHeight="1" x14ac:dyDescent="0.2">
      <c r="A14" s="75" t="s">
        <v>474</v>
      </c>
      <c r="B14" s="76"/>
      <c r="C14" s="76"/>
      <c r="D14" s="76"/>
      <c r="E14" s="76"/>
      <c r="F14" s="43"/>
      <c r="G14" s="77"/>
      <c r="H14" s="78"/>
    </row>
    <row r="15" spans="1:9" s="63" customFormat="1" ht="20.100000000000001" customHeight="1" x14ac:dyDescent="0.2">
      <c r="A15" s="75" t="s">
        <v>475</v>
      </c>
      <c r="B15" s="76"/>
      <c r="C15" s="76"/>
      <c r="D15" s="76"/>
      <c r="E15" s="76"/>
      <c r="F15" s="43"/>
      <c r="G15" s="77"/>
      <c r="H15" s="78"/>
    </row>
    <row r="16" spans="1:9" s="63" customFormat="1" ht="20.100000000000001" hidden="1" customHeight="1" x14ac:dyDescent="0.2">
      <c r="A16" s="75" t="s">
        <v>445</v>
      </c>
      <c r="B16" s="76"/>
      <c r="C16" s="76"/>
      <c r="D16" s="76"/>
      <c r="E16" s="76"/>
      <c r="F16" s="43"/>
      <c r="G16" s="77"/>
      <c r="H16" s="79">
        <v>0</v>
      </c>
    </row>
    <row r="17" spans="1:8" s="63" customFormat="1" ht="20.25" customHeight="1" x14ac:dyDescent="0.2">
      <c r="A17" s="168" t="s">
        <v>446</v>
      </c>
      <c r="B17" s="169"/>
      <c r="C17" s="169"/>
      <c r="D17" s="169"/>
      <c r="E17" s="169"/>
      <c r="F17" s="169"/>
      <c r="G17" s="169"/>
      <c r="H17" s="80">
        <f>SUM(H13:H16)</f>
        <v>0</v>
      </c>
    </row>
    <row r="18" spans="1:8" s="73" customFormat="1" ht="15" customHeight="1" x14ac:dyDescent="0.2">
      <c r="A18" s="165" t="s">
        <v>447</v>
      </c>
      <c r="B18" s="166"/>
      <c r="C18" s="166"/>
      <c r="D18" s="166"/>
      <c r="E18" s="166"/>
      <c r="F18" s="166"/>
      <c r="G18" s="166"/>
      <c r="H18" s="167"/>
    </row>
    <row r="19" spans="1:8" s="63" customFormat="1" ht="15" customHeight="1" x14ac:dyDescent="0.2">
      <c r="A19" s="171" t="s">
        <v>442</v>
      </c>
      <c r="B19" s="172"/>
      <c r="C19" s="172"/>
      <c r="D19" s="172"/>
      <c r="E19" s="172"/>
      <c r="F19" s="172"/>
      <c r="G19" s="173"/>
      <c r="H19" s="74" t="s">
        <v>443</v>
      </c>
    </row>
    <row r="20" spans="1:8" s="63" customFormat="1" ht="20.100000000000001" customHeight="1" x14ac:dyDescent="0.2">
      <c r="A20" s="81" t="s">
        <v>448</v>
      </c>
      <c r="B20" s="82"/>
      <c r="C20" s="82"/>
      <c r="D20" s="82"/>
      <c r="E20" s="83"/>
      <c r="F20" s="44"/>
      <c r="G20" s="84"/>
      <c r="H20" s="78"/>
    </row>
    <row r="21" spans="1:8" s="63" customFormat="1" ht="20.25" customHeight="1" x14ac:dyDescent="0.2">
      <c r="A21" s="168" t="s">
        <v>449</v>
      </c>
      <c r="B21" s="169"/>
      <c r="C21" s="169"/>
      <c r="D21" s="169"/>
      <c r="E21" s="169"/>
      <c r="F21" s="169"/>
      <c r="G21" s="169"/>
      <c r="H21" s="80">
        <f>SUM(H20:H20)</f>
        <v>0</v>
      </c>
    </row>
    <row r="22" spans="1:8" s="73" customFormat="1" ht="15" customHeight="1" x14ac:dyDescent="0.2">
      <c r="A22" s="165" t="s">
        <v>476</v>
      </c>
      <c r="B22" s="166"/>
      <c r="C22" s="166"/>
      <c r="D22" s="166"/>
      <c r="E22" s="166"/>
      <c r="F22" s="166"/>
      <c r="G22" s="166"/>
      <c r="H22" s="167"/>
    </row>
    <row r="23" spans="1:8" s="63" customFormat="1" ht="15" customHeight="1" x14ac:dyDescent="0.2">
      <c r="A23" s="171" t="s">
        <v>442</v>
      </c>
      <c r="B23" s="172"/>
      <c r="C23" s="172"/>
      <c r="D23" s="172"/>
      <c r="E23" s="172"/>
      <c r="F23" s="172"/>
      <c r="G23" s="173"/>
      <c r="H23" s="74" t="s">
        <v>443</v>
      </c>
    </row>
    <row r="24" spans="1:8" s="63" customFormat="1" ht="20.100000000000001" customHeight="1" x14ac:dyDescent="0.2">
      <c r="A24" s="174" t="s">
        <v>450</v>
      </c>
      <c r="B24" s="175"/>
      <c r="C24" s="175"/>
      <c r="D24" s="175"/>
      <c r="E24" s="175"/>
      <c r="F24" s="175"/>
      <c r="G24" s="176"/>
      <c r="H24" s="78"/>
    </row>
    <row r="25" spans="1:8" s="63" customFormat="1" ht="20.25" customHeight="1" x14ac:dyDescent="0.2">
      <c r="A25" s="168" t="s">
        <v>451</v>
      </c>
      <c r="B25" s="169"/>
      <c r="C25" s="169"/>
      <c r="D25" s="169"/>
      <c r="E25" s="169"/>
      <c r="F25" s="169"/>
      <c r="G25" s="169"/>
      <c r="H25" s="80">
        <f>SUM(H24:H24)</f>
        <v>0</v>
      </c>
    </row>
    <row r="26" spans="1:8" s="73" customFormat="1" ht="15" customHeight="1" x14ac:dyDescent="0.2">
      <c r="A26" s="165" t="s">
        <v>477</v>
      </c>
      <c r="B26" s="166"/>
      <c r="C26" s="166"/>
      <c r="D26" s="166"/>
      <c r="E26" s="166"/>
      <c r="F26" s="166"/>
      <c r="G26" s="166"/>
      <c r="H26" s="167"/>
    </row>
    <row r="27" spans="1:8" s="63" customFormat="1" ht="15" customHeight="1" x14ac:dyDescent="0.2">
      <c r="A27" s="171" t="s">
        <v>442</v>
      </c>
      <c r="B27" s="172"/>
      <c r="C27" s="172"/>
      <c r="D27" s="172"/>
      <c r="E27" s="172"/>
      <c r="F27" s="172"/>
      <c r="G27" s="173"/>
      <c r="H27" s="74" t="s">
        <v>443</v>
      </c>
    </row>
    <row r="28" spans="1:8" s="63" customFormat="1" ht="16.5" customHeight="1" x14ac:dyDescent="0.2">
      <c r="A28" s="75" t="s">
        <v>478</v>
      </c>
      <c r="B28" s="76"/>
      <c r="C28" s="76"/>
      <c r="D28" s="76"/>
      <c r="E28" s="76"/>
      <c r="F28" s="43"/>
      <c r="G28" s="85"/>
      <c r="H28" s="78">
        <v>5</v>
      </c>
    </row>
    <row r="29" spans="1:8" s="63" customFormat="1" ht="16.5" customHeight="1" x14ac:dyDescent="0.2">
      <c r="A29" s="75" t="s">
        <v>452</v>
      </c>
      <c r="B29" s="76"/>
      <c r="C29" s="76"/>
      <c r="D29" s="76"/>
      <c r="E29" s="76"/>
      <c r="F29" s="43"/>
      <c r="G29" s="85"/>
      <c r="H29" s="86"/>
    </row>
    <row r="30" spans="1:8" s="63" customFormat="1" ht="16.5" customHeight="1" x14ac:dyDescent="0.2">
      <c r="A30" s="75" t="s">
        <v>453</v>
      </c>
      <c r="B30" s="76"/>
      <c r="C30" s="76"/>
      <c r="D30" s="76"/>
      <c r="E30" s="76"/>
      <c r="F30" s="43"/>
      <c r="G30" s="85"/>
      <c r="H30" s="86"/>
    </row>
    <row r="31" spans="1:8" s="63" customFormat="1" ht="16.5" customHeight="1" x14ac:dyDescent="0.2">
      <c r="A31" s="75" t="s">
        <v>479</v>
      </c>
      <c r="B31" s="76"/>
      <c r="C31" s="76"/>
      <c r="D31" s="76"/>
      <c r="E31" s="76"/>
      <c r="F31" s="43"/>
      <c r="G31" s="85"/>
      <c r="H31" s="86"/>
    </row>
    <row r="32" spans="1:8" s="63" customFormat="1" ht="20.25" customHeight="1" x14ac:dyDescent="0.2">
      <c r="A32" s="168" t="s">
        <v>454</v>
      </c>
      <c r="B32" s="169"/>
      <c r="C32" s="169"/>
      <c r="D32" s="169"/>
      <c r="E32" s="169"/>
      <c r="F32" s="169"/>
      <c r="G32" s="170"/>
      <c r="H32" s="80">
        <f>SUM(H28:H31)</f>
        <v>5</v>
      </c>
    </row>
    <row r="33" spans="1:8" x14ac:dyDescent="0.2">
      <c r="A33" s="87"/>
      <c r="B33" s="88"/>
      <c r="C33" s="89"/>
      <c r="D33" s="90"/>
      <c r="E33" s="90"/>
      <c r="F33" s="90"/>
      <c r="G33" s="90"/>
      <c r="H33" s="91"/>
    </row>
    <row r="34" spans="1:8" x14ac:dyDescent="0.2">
      <c r="A34" s="177" t="s">
        <v>455</v>
      </c>
      <c r="B34" s="177"/>
      <c r="C34" s="177"/>
      <c r="D34" s="177"/>
      <c r="E34" s="177"/>
      <c r="F34" s="177"/>
      <c r="G34" s="177"/>
      <c r="H34" s="177"/>
    </row>
    <row r="35" spans="1:8" ht="13.5" thickBot="1" x14ac:dyDescent="0.25">
      <c r="A35" s="92"/>
      <c r="B35" s="92"/>
      <c r="C35" s="92"/>
      <c r="D35" s="92"/>
      <c r="E35" s="92"/>
      <c r="F35" s="92"/>
      <c r="G35" s="92"/>
      <c r="H35" s="92"/>
    </row>
    <row r="36" spans="1:8" ht="24.75" customHeight="1" thickBot="1" x14ac:dyDescent="0.25">
      <c r="A36" s="178" t="s">
        <v>456</v>
      </c>
      <c r="B36" s="181" t="s">
        <v>457</v>
      </c>
      <c r="C36" s="181"/>
      <c r="D36" s="181"/>
      <c r="E36" s="181"/>
      <c r="F36" s="181"/>
      <c r="G36" s="182" t="s">
        <v>458</v>
      </c>
      <c r="H36" s="185" t="s">
        <v>459</v>
      </c>
    </row>
    <row r="37" spans="1:8" ht="11.25" customHeight="1" x14ac:dyDescent="0.2">
      <c r="A37" s="179"/>
      <c r="B37" s="188"/>
      <c r="C37" s="190" t="s">
        <v>460</v>
      </c>
      <c r="D37" s="191"/>
      <c r="E37" s="191"/>
      <c r="F37" s="191"/>
      <c r="G37" s="183"/>
      <c r="H37" s="186"/>
    </row>
    <row r="38" spans="1:8" ht="13.5" thickBot="1" x14ac:dyDescent="0.25">
      <c r="A38" s="180"/>
      <c r="B38" s="189"/>
      <c r="C38" s="192"/>
      <c r="D38" s="192"/>
      <c r="E38" s="192"/>
      <c r="F38" s="192"/>
      <c r="G38" s="184"/>
      <c r="H38" s="187"/>
    </row>
    <row r="39" spans="1:8" ht="6" customHeight="1" x14ac:dyDescent="0.2">
      <c r="A39" s="93"/>
      <c r="B39" s="94"/>
      <c r="C39" s="65"/>
      <c r="D39" s="65"/>
      <c r="E39" s="65"/>
      <c r="F39" s="65"/>
      <c r="G39" s="95"/>
      <c r="H39" s="96"/>
    </row>
    <row r="40" spans="1:8" ht="26.25" customHeight="1" x14ac:dyDescent="0.2">
      <c r="A40" s="193" t="s">
        <v>461</v>
      </c>
      <c r="B40" s="193"/>
      <c r="C40" s="193"/>
      <c r="D40" s="193"/>
      <c r="E40" s="193"/>
      <c r="F40" s="193"/>
      <c r="G40" s="193"/>
      <c r="H40" s="193"/>
    </row>
    <row r="41" spans="1:8" ht="27.75" customHeight="1" x14ac:dyDescent="0.2">
      <c r="A41" s="193" t="s">
        <v>462</v>
      </c>
      <c r="B41" s="193"/>
      <c r="C41" s="193"/>
      <c r="D41" s="193"/>
      <c r="E41" s="193"/>
      <c r="F41" s="193"/>
      <c r="G41" s="193"/>
      <c r="H41" s="193"/>
    </row>
    <row r="42" spans="1:8" ht="20.100000000000001" customHeight="1" x14ac:dyDescent="0.2">
      <c r="A42" s="193" t="s">
        <v>463</v>
      </c>
      <c r="B42" s="193"/>
      <c r="C42" s="193"/>
      <c r="D42" s="193"/>
      <c r="E42" s="193"/>
      <c r="F42" s="193"/>
      <c r="G42" s="193"/>
      <c r="H42" s="193"/>
    </row>
    <row r="43" spans="1:8" s="63" customFormat="1" ht="20.100000000000001" customHeight="1" x14ac:dyDescent="0.2">
      <c r="A43" s="193" t="s">
        <v>464</v>
      </c>
      <c r="B43" s="193"/>
      <c r="C43" s="193"/>
      <c r="D43" s="193"/>
      <c r="E43" s="193"/>
      <c r="F43" s="193"/>
      <c r="G43" s="193"/>
      <c r="H43" s="193"/>
    </row>
    <row r="44" spans="1:8" ht="6.75" customHeight="1" thickBot="1" x14ac:dyDescent="0.25">
      <c r="A44" s="93"/>
      <c r="B44" s="94"/>
      <c r="C44" s="65"/>
      <c r="D44" s="65"/>
      <c r="E44" s="65"/>
      <c r="F44" s="65"/>
      <c r="G44" s="95"/>
      <c r="H44" s="96"/>
    </row>
    <row r="45" spans="1:8" ht="13.5" thickTop="1" x14ac:dyDescent="0.2">
      <c r="F45" s="194" t="s">
        <v>484</v>
      </c>
      <c r="G45" s="195"/>
      <c r="H45" s="198">
        <f>(ROUND((1+H17/100)*(1+H21/100)*(1+H25/100)/(1-H32/100),4))-1</f>
        <v>5.259999999999998E-2</v>
      </c>
    </row>
    <row r="46" spans="1:8" ht="13.5" thickBot="1" x14ac:dyDescent="0.25">
      <c r="A46" s="97"/>
      <c r="F46" s="196"/>
      <c r="G46" s="197"/>
      <c r="H46" s="199"/>
    </row>
    <row r="47" spans="1:8" ht="13.5" thickTop="1" x14ac:dyDescent="0.2"/>
  </sheetData>
  <mergeCells count="27">
    <mergeCell ref="A9:H9"/>
    <mergeCell ref="A27:G27"/>
    <mergeCell ref="A11:H11"/>
    <mergeCell ref="A12:G12"/>
    <mergeCell ref="A17:G17"/>
    <mergeCell ref="A18:H18"/>
    <mergeCell ref="A19:G19"/>
    <mergeCell ref="A21:G21"/>
    <mergeCell ref="A22:H22"/>
    <mergeCell ref="A23:G23"/>
    <mergeCell ref="A24:G24"/>
    <mergeCell ref="A25:G25"/>
    <mergeCell ref="A26:H26"/>
    <mergeCell ref="A32:G32"/>
    <mergeCell ref="A34:H34"/>
    <mergeCell ref="A36:A38"/>
    <mergeCell ref="B36:F36"/>
    <mergeCell ref="G36:G38"/>
    <mergeCell ref="H36:H38"/>
    <mergeCell ref="B37:B38"/>
    <mergeCell ref="C37:F38"/>
    <mergeCell ref="A41:H41"/>
    <mergeCell ref="A42:H42"/>
    <mergeCell ref="A43:H43"/>
    <mergeCell ref="A40:H40"/>
    <mergeCell ref="F45:G46"/>
    <mergeCell ref="H45:H46"/>
  </mergeCells>
  <printOptions horizontalCentered="1"/>
  <pageMargins left="0.74803149606299213" right="0.74803149606299213" top="0.59055118110236227" bottom="0.59055118110236227" header="0.31496062992125984" footer="0.31496062992125984"/>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P56"/>
  <sheetViews>
    <sheetView view="pageBreakPreview" zoomScale="70" zoomScaleSheetLayoutView="70" workbookViewId="0">
      <selection activeCell="A11" sqref="A11:C11"/>
    </sheetView>
  </sheetViews>
  <sheetFormatPr defaultRowHeight="12.75" x14ac:dyDescent="0.2"/>
  <cols>
    <col min="1" max="1" width="7.140625" style="22" customWidth="1"/>
    <col min="2" max="2" width="16.140625" style="29" customWidth="1"/>
    <col min="3" max="3" width="53.5703125" style="30" customWidth="1"/>
    <col min="4" max="5" width="17.85546875" style="22" bestFit="1" customWidth="1"/>
    <col min="6" max="6" width="18.5703125" style="22" bestFit="1" customWidth="1"/>
    <col min="7" max="7" width="20" style="22" bestFit="1" customWidth="1"/>
    <col min="8" max="8" width="19.5703125" style="22" bestFit="1" customWidth="1"/>
    <col min="9" max="10" width="20" style="22" bestFit="1" customWidth="1"/>
    <col min="11" max="11" width="20.28515625" style="22" customWidth="1"/>
    <col min="12" max="12" width="20.28515625" style="22" bestFit="1" customWidth="1"/>
    <col min="13" max="13" width="9.7109375" style="22" bestFit="1" customWidth="1"/>
    <col min="14" max="14" width="9.140625" style="22"/>
    <col min="15" max="15" width="12.5703125" style="22" customWidth="1"/>
    <col min="16" max="16" width="9.28515625" style="22" bestFit="1" customWidth="1"/>
    <col min="17" max="16384" width="9.140625" style="22"/>
  </cols>
  <sheetData>
    <row r="2" spans="1:16" s="1" customFormat="1" ht="15.75" customHeight="1" x14ac:dyDescent="0.2">
      <c r="A2" s="162" t="s">
        <v>1</v>
      </c>
      <c r="B2" s="162"/>
      <c r="C2" s="162"/>
      <c r="D2" s="162"/>
      <c r="E2" s="162"/>
      <c r="F2" s="162"/>
      <c r="G2" s="162"/>
      <c r="H2" s="162"/>
      <c r="I2" s="162"/>
      <c r="J2" s="162"/>
      <c r="K2" s="162"/>
      <c r="L2" s="162"/>
      <c r="M2" s="162"/>
      <c r="N2" s="98"/>
      <c r="O2" s="98"/>
    </row>
    <row r="3" spans="1:16" s="1" customFormat="1" ht="15.75" customHeight="1" x14ac:dyDescent="0.2">
      <c r="A3" s="163" t="s">
        <v>473</v>
      </c>
      <c r="B3" s="163"/>
      <c r="C3" s="163"/>
      <c r="D3" s="163"/>
      <c r="E3" s="163"/>
      <c r="F3" s="163"/>
      <c r="G3" s="163"/>
      <c r="H3" s="163"/>
      <c r="I3" s="163"/>
      <c r="J3" s="163"/>
      <c r="K3" s="163"/>
      <c r="L3" s="163"/>
      <c r="M3" s="163"/>
      <c r="N3" s="111"/>
      <c r="O3" s="111"/>
    </row>
    <row r="4" spans="1:16" s="1" customFormat="1" ht="15.75" x14ac:dyDescent="0.2">
      <c r="A4" s="164" t="s">
        <v>483</v>
      </c>
      <c r="B4" s="164"/>
      <c r="C4" s="164"/>
      <c r="D4" s="164"/>
      <c r="E4" s="164"/>
      <c r="F4" s="164"/>
      <c r="G4" s="164"/>
      <c r="H4" s="164"/>
      <c r="I4" s="164"/>
      <c r="J4" s="164"/>
      <c r="K4" s="164"/>
      <c r="L4" s="164"/>
      <c r="M4" s="164"/>
      <c r="N4" s="112"/>
      <c r="O4" s="112"/>
    </row>
    <row r="5" spans="1:16" s="1" customFormat="1" ht="15" customHeight="1" x14ac:dyDescent="0.2">
      <c r="A5" s="24"/>
      <c r="B5" s="24"/>
      <c r="C5" s="19"/>
      <c r="D5" s="19"/>
      <c r="E5" s="19"/>
      <c r="H5" s="17"/>
      <c r="I5" s="17"/>
      <c r="J5" s="17"/>
      <c r="K5" s="17"/>
      <c r="L5" s="18"/>
    </row>
    <row r="6" spans="1:16" s="1" customFormat="1" ht="20.25" x14ac:dyDescent="0.2">
      <c r="A6" s="24"/>
      <c r="B6" s="24"/>
      <c r="C6" s="19"/>
      <c r="D6" s="19"/>
      <c r="E6" s="19"/>
      <c r="F6" s="19"/>
      <c r="G6" s="19"/>
      <c r="H6" s="19"/>
      <c r="I6" s="19"/>
      <c r="J6" s="19"/>
      <c r="K6" s="19"/>
    </row>
    <row r="7" spans="1:16" ht="15.75" x14ac:dyDescent="0.2">
      <c r="A7" s="5" t="s">
        <v>520</v>
      </c>
      <c r="C7" s="25"/>
    </row>
    <row r="8" spans="1:16" ht="15.75" x14ac:dyDescent="0.2">
      <c r="A8" s="5" t="s">
        <v>521</v>
      </c>
      <c r="C8" s="25"/>
      <c r="D8" s="28"/>
      <c r="E8" s="28"/>
      <c r="F8" s="28"/>
      <c r="G8" s="28"/>
      <c r="H8" s="28"/>
      <c r="I8" s="28"/>
      <c r="J8" s="28"/>
      <c r="K8" s="28"/>
    </row>
    <row r="9" spans="1:16" ht="16.5" thickBot="1" x14ac:dyDescent="0.25">
      <c r="B9" s="5"/>
      <c r="C9" s="25"/>
      <c r="D9" s="21"/>
      <c r="E9" s="21"/>
      <c r="F9" s="21"/>
      <c r="G9" s="21"/>
      <c r="H9" s="21"/>
      <c r="I9" s="21"/>
      <c r="J9" s="21"/>
      <c r="K9" s="21"/>
    </row>
    <row r="10" spans="1:16" ht="27" customHeight="1" thickBot="1" x14ac:dyDescent="0.25">
      <c r="A10" s="157" t="s">
        <v>795</v>
      </c>
      <c r="B10" s="158"/>
      <c r="C10" s="158"/>
      <c r="D10" s="158"/>
      <c r="E10" s="158"/>
      <c r="F10" s="158"/>
      <c r="G10" s="158"/>
      <c r="H10" s="158"/>
      <c r="I10" s="158"/>
      <c r="J10" s="158"/>
      <c r="K10" s="158"/>
      <c r="L10" s="158"/>
      <c r="M10" s="159"/>
    </row>
    <row r="11" spans="1:16" s="7" customFormat="1" ht="30" customHeight="1" thickBot="1" x14ac:dyDescent="0.25">
      <c r="A11" s="160" t="s">
        <v>3</v>
      </c>
      <c r="B11" s="161"/>
      <c r="C11" s="161"/>
      <c r="D11" s="31" t="s">
        <v>438</v>
      </c>
      <c r="E11" s="31" t="s">
        <v>465</v>
      </c>
      <c r="F11" s="31" t="s">
        <v>466</v>
      </c>
      <c r="G11" s="31" t="s">
        <v>467</v>
      </c>
      <c r="H11" s="31" t="s">
        <v>468</v>
      </c>
      <c r="I11" s="31" t="s">
        <v>789</v>
      </c>
      <c r="J11" s="31" t="s">
        <v>790</v>
      </c>
      <c r="K11" s="31" t="s">
        <v>791</v>
      </c>
      <c r="L11" s="49" t="s">
        <v>436</v>
      </c>
      <c r="M11" s="32" t="s">
        <v>437</v>
      </c>
    </row>
    <row r="12" spans="1:16" ht="18" customHeight="1" x14ac:dyDescent="0.2">
      <c r="A12" s="137">
        <v>1</v>
      </c>
      <c r="B12" s="139" t="str">
        <f>II.I!A13</f>
        <v>1. SERVIÇOS DE ESCRITÓRIO, LABORATÓRIO E CAMPO</v>
      </c>
      <c r="C12" s="140"/>
      <c r="D12" s="33">
        <f t="shared" ref="D12:G12" si="0">ROUND(D13*$L$12,2)</f>
        <v>0</v>
      </c>
      <c r="E12" s="33">
        <f t="shared" si="0"/>
        <v>0</v>
      </c>
      <c r="F12" s="33">
        <f t="shared" si="0"/>
        <v>0</v>
      </c>
      <c r="G12" s="33">
        <f t="shared" si="0"/>
        <v>0</v>
      </c>
      <c r="H12" s="33">
        <f>TRUNC(H13*$L$12,2)</f>
        <v>0</v>
      </c>
      <c r="I12" s="33">
        <f t="shared" ref="I12:K12" si="1">TRUNC(I13*$L$12,2)</f>
        <v>0</v>
      </c>
      <c r="J12" s="33">
        <f t="shared" si="1"/>
        <v>0</v>
      </c>
      <c r="K12" s="33">
        <f t="shared" si="1"/>
        <v>0</v>
      </c>
      <c r="L12" s="143">
        <f>II.I!I13</f>
        <v>0</v>
      </c>
      <c r="M12" s="145"/>
      <c r="O12" s="102"/>
      <c r="P12" s="53"/>
    </row>
    <row r="13" spans="1:16" ht="18" customHeight="1" thickBot="1" x14ac:dyDescent="0.25">
      <c r="A13" s="138"/>
      <c r="B13" s="141"/>
      <c r="C13" s="142"/>
      <c r="D13" s="34"/>
      <c r="E13" s="34"/>
      <c r="F13" s="34"/>
      <c r="G13" s="34"/>
      <c r="H13" s="34"/>
      <c r="I13" s="34"/>
      <c r="J13" s="34"/>
      <c r="K13" s="34"/>
      <c r="L13" s="144"/>
      <c r="M13" s="146"/>
    </row>
    <row r="14" spans="1:16" ht="18" customHeight="1" x14ac:dyDescent="0.2">
      <c r="A14" s="137">
        <f>A12+1</f>
        <v>2</v>
      </c>
      <c r="B14" s="139" t="str">
        <f>II.I!A20</f>
        <v>2. CANTEIRO DE OBRA</v>
      </c>
      <c r="C14" s="140"/>
      <c r="D14" s="33">
        <f>ROUND($L14*D15,2)</f>
        <v>0</v>
      </c>
      <c r="E14" s="33">
        <f>ROUND($L14*E15,2)</f>
        <v>0</v>
      </c>
      <c r="F14" s="33">
        <f>ROUND($L14*F15,2)</f>
        <v>0</v>
      </c>
      <c r="G14" s="33">
        <f>ROUND($L14*G15,2)</f>
        <v>0</v>
      </c>
      <c r="H14" s="33">
        <f>ROUND($L14*H15,2)</f>
        <v>0</v>
      </c>
      <c r="I14" s="33">
        <f t="shared" ref="I14:K14" si="2">ROUND($L14*I15,2)</f>
        <v>0</v>
      </c>
      <c r="J14" s="33">
        <f t="shared" si="2"/>
        <v>0</v>
      </c>
      <c r="K14" s="33">
        <f t="shared" si="2"/>
        <v>0</v>
      </c>
      <c r="L14" s="143">
        <f>II.I!I20</f>
        <v>0</v>
      </c>
      <c r="M14" s="145"/>
      <c r="O14" s="102"/>
    </row>
    <row r="15" spans="1:16" ht="18" customHeight="1" thickBot="1" x14ac:dyDescent="0.25">
      <c r="A15" s="138"/>
      <c r="B15" s="141"/>
      <c r="C15" s="142"/>
      <c r="D15" s="34"/>
      <c r="E15" s="34"/>
      <c r="F15" s="34"/>
      <c r="G15" s="34"/>
      <c r="H15" s="34"/>
      <c r="I15" s="34"/>
      <c r="J15" s="34"/>
      <c r="K15" s="34"/>
      <c r="L15" s="144"/>
      <c r="M15" s="146"/>
    </row>
    <row r="16" spans="1:16" ht="18" customHeight="1" x14ac:dyDescent="0.2">
      <c r="A16" s="137">
        <f t="shared" ref="A16" si="3">A14+1</f>
        <v>3</v>
      </c>
      <c r="B16" s="139" t="str">
        <f>II.I!A26</f>
        <v>3. MOVIMENTO DE TERRA</v>
      </c>
      <c r="C16" s="140"/>
      <c r="D16" s="33">
        <f>ROUNDUP($L16*D17,2)</f>
        <v>0</v>
      </c>
      <c r="E16" s="33">
        <f>ROUNDUP($L16*E17,2)</f>
        <v>0</v>
      </c>
      <c r="F16" s="33">
        <f t="shared" ref="F16:K16" si="4">ROUNDUP($L16*F17,2)</f>
        <v>0</v>
      </c>
      <c r="G16" s="33">
        <f t="shared" si="4"/>
        <v>0</v>
      </c>
      <c r="H16" s="33">
        <f t="shared" si="4"/>
        <v>0</v>
      </c>
      <c r="I16" s="33">
        <f t="shared" si="4"/>
        <v>0</v>
      </c>
      <c r="J16" s="33">
        <f t="shared" si="4"/>
        <v>0</v>
      </c>
      <c r="K16" s="33">
        <f t="shared" si="4"/>
        <v>0</v>
      </c>
      <c r="L16" s="143">
        <f>II.I!I26</f>
        <v>0</v>
      </c>
      <c r="M16" s="145"/>
      <c r="O16" s="102"/>
    </row>
    <row r="17" spans="1:15" ht="18" customHeight="1" thickBot="1" x14ac:dyDescent="0.25">
      <c r="A17" s="138"/>
      <c r="B17" s="141"/>
      <c r="C17" s="142"/>
      <c r="D17" s="34"/>
      <c r="E17" s="34"/>
      <c r="F17" s="34"/>
      <c r="G17" s="34"/>
      <c r="H17" s="34"/>
      <c r="I17" s="34"/>
      <c r="J17" s="34"/>
      <c r="K17" s="34"/>
      <c r="L17" s="144"/>
      <c r="M17" s="146"/>
    </row>
    <row r="18" spans="1:15" ht="18" customHeight="1" x14ac:dyDescent="0.2">
      <c r="A18" s="137">
        <f t="shared" ref="A18" si="5">A16+1</f>
        <v>4</v>
      </c>
      <c r="B18" s="139" t="str">
        <f>II.I!A33</f>
        <v>4. TRANSPORTES</v>
      </c>
      <c r="C18" s="140"/>
      <c r="D18" s="33">
        <f>ROUND($L18*D19,2)</f>
        <v>0</v>
      </c>
      <c r="E18" s="33">
        <f>ROUND($L18*E19,2)</f>
        <v>0</v>
      </c>
      <c r="F18" s="33">
        <f>ROUND($L18*F19,2)</f>
        <v>0</v>
      </c>
      <c r="G18" s="33">
        <f>ROUND($L18*G19,2)</f>
        <v>0</v>
      </c>
      <c r="H18" s="33">
        <f>ROUND($L18*H19,2)</f>
        <v>0</v>
      </c>
      <c r="I18" s="33">
        <f t="shared" ref="I18:K18" si="6">ROUND($L18*I19,2)</f>
        <v>0</v>
      </c>
      <c r="J18" s="33">
        <f t="shared" si="6"/>
        <v>0</v>
      </c>
      <c r="K18" s="33">
        <f t="shared" si="6"/>
        <v>0</v>
      </c>
      <c r="L18" s="143">
        <f>II.I!I33</f>
        <v>0</v>
      </c>
      <c r="M18" s="145"/>
      <c r="O18" s="102"/>
    </row>
    <row r="19" spans="1:15" ht="18" customHeight="1" thickBot="1" x14ac:dyDescent="0.25">
      <c r="A19" s="138"/>
      <c r="B19" s="141"/>
      <c r="C19" s="142"/>
      <c r="D19" s="34"/>
      <c r="E19" s="34"/>
      <c r="F19" s="34"/>
      <c r="G19" s="34"/>
      <c r="H19" s="34"/>
      <c r="I19" s="34"/>
      <c r="J19" s="34"/>
      <c r="K19" s="34"/>
      <c r="L19" s="144"/>
      <c r="M19" s="146"/>
    </row>
    <row r="20" spans="1:15" ht="18" customHeight="1" x14ac:dyDescent="0.2">
      <c r="A20" s="137">
        <f t="shared" ref="A20" si="7">A18+1</f>
        <v>5</v>
      </c>
      <c r="B20" s="139" t="str">
        <f>II.I!A38</f>
        <v>5. SERVIÇOS COMPLEMENTARES</v>
      </c>
      <c r="C20" s="140"/>
      <c r="D20" s="33">
        <f>ROUND($L20*D21,2)</f>
        <v>0</v>
      </c>
      <c r="E20" s="33">
        <f>ROUND($L20*E21,2)</f>
        <v>0</v>
      </c>
      <c r="F20" s="33">
        <f>ROUND($L20*F21,2)</f>
        <v>0</v>
      </c>
      <c r="G20" s="33">
        <f>ROUND($L20*G21,2)</f>
        <v>0</v>
      </c>
      <c r="H20" s="33">
        <f>ROUNDUP($L20*H21,2)</f>
        <v>0</v>
      </c>
      <c r="I20" s="33">
        <f t="shared" ref="I20:K20" si="8">ROUNDUP($L20*I21,2)</f>
        <v>0</v>
      </c>
      <c r="J20" s="33">
        <f t="shared" si="8"/>
        <v>0</v>
      </c>
      <c r="K20" s="33">
        <f t="shared" si="8"/>
        <v>0</v>
      </c>
      <c r="L20" s="143">
        <f>II.I!I38</f>
        <v>0</v>
      </c>
      <c r="M20" s="145"/>
      <c r="O20" s="102"/>
    </row>
    <row r="21" spans="1:15" ht="18" customHeight="1" thickBot="1" x14ac:dyDescent="0.25">
      <c r="A21" s="138"/>
      <c r="B21" s="141"/>
      <c r="C21" s="142"/>
      <c r="D21" s="34"/>
      <c r="E21" s="34"/>
      <c r="F21" s="34"/>
      <c r="G21" s="34"/>
      <c r="H21" s="34"/>
      <c r="I21" s="34"/>
      <c r="J21" s="34"/>
      <c r="K21" s="34"/>
      <c r="L21" s="144"/>
      <c r="M21" s="146"/>
    </row>
    <row r="22" spans="1:15" ht="18" customHeight="1" x14ac:dyDescent="0.2">
      <c r="A22" s="137">
        <f t="shared" ref="A22" si="9">A20+1</f>
        <v>6</v>
      </c>
      <c r="B22" s="139" t="str">
        <f>II.I!A65</f>
        <v>6. GALERIAS, DRENOS E CONEXÕES</v>
      </c>
      <c r="C22" s="140"/>
      <c r="D22" s="33">
        <f>ROUND($L22*D23,2)</f>
        <v>0</v>
      </c>
      <c r="E22" s="33">
        <f>ROUND($L22*E23,2)</f>
        <v>0</v>
      </c>
      <c r="F22" s="33">
        <f>ROUND($L22*F23,2)</f>
        <v>0</v>
      </c>
      <c r="G22" s="33">
        <f>ROUND($L22*G23,2)</f>
        <v>0</v>
      </c>
      <c r="H22" s="33">
        <f>ROUND($L22*H23,2)</f>
        <v>0</v>
      </c>
      <c r="I22" s="33">
        <f t="shared" ref="I22:K22" si="10">ROUND($L22*I23,2)</f>
        <v>0</v>
      </c>
      <c r="J22" s="33">
        <f t="shared" si="10"/>
        <v>0</v>
      </c>
      <c r="K22" s="33">
        <f t="shared" si="10"/>
        <v>0</v>
      </c>
      <c r="L22" s="143">
        <f>II.I!I65</f>
        <v>0</v>
      </c>
      <c r="M22" s="145"/>
      <c r="O22" s="102"/>
    </row>
    <row r="23" spans="1:15" ht="18" customHeight="1" thickBot="1" x14ac:dyDescent="0.25">
      <c r="A23" s="138"/>
      <c r="B23" s="141"/>
      <c r="C23" s="142"/>
      <c r="D23" s="34"/>
      <c r="E23" s="34"/>
      <c r="F23" s="34"/>
      <c r="G23" s="34"/>
      <c r="H23" s="34"/>
      <c r="I23" s="34"/>
      <c r="J23" s="34"/>
      <c r="K23" s="34"/>
      <c r="L23" s="144"/>
      <c r="M23" s="146"/>
    </row>
    <row r="24" spans="1:15" ht="18" customHeight="1" x14ac:dyDescent="0.2">
      <c r="A24" s="137">
        <v>8</v>
      </c>
      <c r="B24" s="139" t="str">
        <f>II.I!A72</f>
        <v>8. BASES E PAVIMENTOS</v>
      </c>
      <c r="C24" s="140"/>
      <c r="D24" s="33">
        <f>ROUND($L24*D25,2)</f>
        <v>0</v>
      </c>
      <c r="E24" s="33">
        <f>ROUND($L24*E25,2)</f>
        <v>0</v>
      </c>
      <c r="F24" s="33">
        <f t="shared" ref="F24:K24" si="11">ROUND($L24*F25,2)</f>
        <v>0</v>
      </c>
      <c r="G24" s="33">
        <f t="shared" si="11"/>
        <v>0</v>
      </c>
      <c r="H24" s="33">
        <f t="shared" si="11"/>
        <v>0</v>
      </c>
      <c r="I24" s="33">
        <f t="shared" si="11"/>
        <v>0</v>
      </c>
      <c r="J24" s="33">
        <f t="shared" si="11"/>
        <v>0</v>
      </c>
      <c r="K24" s="33">
        <f t="shared" si="11"/>
        <v>0</v>
      </c>
      <c r="L24" s="143">
        <f>II.I!I72</f>
        <v>0</v>
      </c>
      <c r="M24" s="145"/>
      <c r="O24" s="102"/>
    </row>
    <row r="25" spans="1:15" ht="18" customHeight="1" thickBot="1" x14ac:dyDescent="0.25">
      <c r="A25" s="138"/>
      <c r="B25" s="141"/>
      <c r="C25" s="142"/>
      <c r="D25" s="34"/>
      <c r="E25" s="34"/>
      <c r="F25" s="34"/>
      <c r="G25" s="34"/>
      <c r="H25" s="34"/>
      <c r="I25" s="34"/>
      <c r="J25" s="34"/>
      <c r="K25" s="34"/>
      <c r="L25" s="144"/>
      <c r="M25" s="146"/>
    </row>
    <row r="26" spans="1:15" ht="18" customHeight="1" x14ac:dyDescent="0.2">
      <c r="A26" s="137">
        <f t="shared" ref="A26:A34" si="12">A24+1</f>
        <v>9</v>
      </c>
      <c r="B26" s="139" t="str">
        <f>II.I!A81</f>
        <v>9. SERVIÇOS DE PARQUES E JARDINS</v>
      </c>
      <c r="C26" s="140"/>
      <c r="D26" s="33">
        <f>ROUND($L26*D27,2)</f>
        <v>0</v>
      </c>
      <c r="E26" s="33">
        <f t="shared" ref="E26" si="13">ROUND($L26*E27,2)</f>
        <v>0</v>
      </c>
      <c r="F26" s="33">
        <f t="shared" ref="F26" si="14">ROUND($L26*F27,2)</f>
        <v>0</v>
      </c>
      <c r="G26" s="33">
        <f t="shared" ref="G26" si="15">ROUND($L26*G27,2)</f>
        <v>0</v>
      </c>
      <c r="H26" s="33">
        <f t="shared" ref="H26" si="16">ROUND($L26*H27,2)</f>
        <v>0</v>
      </c>
      <c r="I26" s="33">
        <f t="shared" ref="I26" si="17">ROUND($L26*I27,2)</f>
        <v>0</v>
      </c>
      <c r="J26" s="33">
        <f>ROUND($L26*J27,2)</f>
        <v>0</v>
      </c>
      <c r="K26" s="33">
        <f t="shared" ref="K26" si="18">ROUND($L26*K27,2)</f>
        <v>0</v>
      </c>
      <c r="L26" s="143">
        <f>II.I!I81</f>
        <v>0</v>
      </c>
      <c r="M26" s="145"/>
      <c r="O26" s="102"/>
    </row>
    <row r="27" spans="1:15" ht="18" customHeight="1" thickBot="1" x14ac:dyDescent="0.25">
      <c r="A27" s="138"/>
      <c r="B27" s="141"/>
      <c r="C27" s="142"/>
      <c r="D27" s="34"/>
      <c r="E27" s="34"/>
      <c r="F27" s="34"/>
      <c r="G27" s="34"/>
      <c r="H27" s="34"/>
      <c r="I27" s="34"/>
      <c r="J27" s="34"/>
      <c r="K27" s="34"/>
      <c r="L27" s="144"/>
      <c r="M27" s="146"/>
    </row>
    <row r="28" spans="1:15" ht="18" customHeight="1" x14ac:dyDescent="0.2">
      <c r="A28" s="137">
        <v>11</v>
      </c>
      <c r="B28" s="139" t="str">
        <f>II.I!A97</f>
        <v>11. ESTRUTURAS</v>
      </c>
      <c r="C28" s="140"/>
      <c r="D28" s="33">
        <f>ROUND($L28*D29,2)</f>
        <v>0</v>
      </c>
      <c r="E28" s="33">
        <f t="shared" ref="E28" si="19">ROUND($L28*E29,2)</f>
        <v>0</v>
      </c>
      <c r="F28" s="33">
        <f>ROUND($L28*F29,2)</f>
        <v>0</v>
      </c>
      <c r="G28" s="33">
        <f t="shared" ref="G28" si="20">ROUND($L28*G29,2)</f>
        <v>0</v>
      </c>
      <c r="H28" s="33">
        <f t="shared" ref="H28" si="21">ROUND($L28*H29,2)</f>
        <v>0</v>
      </c>
      <c r="I28" s="33">
        <f t="shared" ref="I28" si="22">ROUND($L28*I29,2)</f>
        <v>0</v>
      </c>
      <c r="J28" s="33">
        <f t="shared" ref="J28" si="23">ROUND($L28*J29,2)</f>
        <v>0</v>
      </c>
      <c r="K28" s="33">
        <f t="shared" ref="K28" si="24">ROUND($L28*K29,2)</f>
        <v>0</v>
      </c>
      <c r="L28" s="143">
        <f>II.I!I97</f>
        <v>0</v>
      </c>
      <c r="M28" s="145"/>
      <c r="O28" s="102"/>
    </row>
    <row r="29" spans="1:15" ht="18" customHeight="1" thickBot="1" x14ac:dyDescent="0.25">
      <c r="A29" s="138"/>
      <c r="B29" s="141"/>
      <c r="C29" s="142"/>
      <c r="D29" s="34"/>
      <c r="E29" s="34"/>
      <c r="F29" s="34"/>
      <c r="G29" s="34"/>
      <c r="H29" s="34"/>
      <c r="I29" s="34"/>
      <c r="J29" s="34"/>
      <c r="K29" s="34"/>
      <c r="L29" s="144"/>
      <c r="M29" s="146"/>
    </row>
    <row r="30" spans="1:15" ht="18" customHeight="1" x14ac:dyDescent="0.2">
      <c r="A30" s="137">
        <f t="shared" si="12"/>
        <v>12</v>
      </c>
      <c r="B30" s="139" t="str">
        <f>II.I!A103</f>
        <v>12. ALVENARIAS E DIVISÓRIAS</v>
      </c>
      <c r="C30" s="140"/>
      <c r="D30" s="33">
        <f>ROUND($L30*D31,2)</f>
        <v>0</v>
      </c>
      <c r="E30" s="33">
        <f t="shared" ref="E30" si="25">ROUND($L30*E31,2)</f>
        <v>0</v>
      </c>
      <c r="F30" s="33">
        <f t="shared" ref="F30" si="26">ROUND($L30*F31,2)</f>
        <v>0</v>
      </c>
      <c r="G30" s="33">
        <f t="shared" ref="G30" si="27">ROUND($L30*G31,2)</f>
        <v>0</v>
      </c>
      <c r="H30" s="33">
        <f t="shared" ref="H30" si="28">ROUND($L30*H31,2)</f>
        <v>0</v>
      </c>
      <c r="I30" s="33">
        <f t="shared" ref="I30" si="29">ROUND($L30*I31,2)</f>
        <v>0</v>
      </c>
      <c r="J30" s="33">
        <f t="shared" ref="J30" si="30">ROUND($L30*J31,2)</f>
        <v>0</v>
      </c>
      <c r="K30" s="33">
        <f t="shared" ref="K30" si="31">ROUND($L30*K31,2)</f>
        <v>0</v>
      </c>
      <c r="L30" s="143">
        <f>II.I!I103</f>
        <v>0</v>
      </c>
      <c r="M30" s="145"/>
      <c r="O30" s="102"/>
    </row>
    <row r="31" spans="1:15" ht="18" customHeight="1" thickBot="1" x14ac:dyDescent="0.25">
      <c r="A31" s="138"/>
      <c r="B31" s="141"/>
      <c r="C31" s="142"/>
      <c r="D31" s="34"/>
      <c r="E31" s="34"/>
      <c r="F31" s="34"/>
      <c r="G31" s="34"/>
      <c r="H31" s="34"/>
      <c r="I31" s="34"/>
      <c r="J31" s="34"/>
      <c r="K31" s="34"/>
      <c r="L31" s="144"/>
      <c r="M31" s="146"/>
    </row>
    <row r="32" spans="1:15" ht="18" customHeight="1" x14ac:dyDescent="0.2">
      <c r="A32" s="137">
        <f t="shared" ref="A24:A36" si="32">A30+1</f>
        <v>13</v>
      </c>
      <c r="B32" s="139" t="str">
        <f>II.I!A108</f>
        <v>13. REVESTIMENTO DE PAREDES, TETOS E PISOS</v>
      </c>
      <c r="C32" s="140"/>
      <c r="D32" s="33">
        <f>ROUND($L32*D33,2)</f>
        <v>0</v>
      </c>
      <c r="E32" s="33">
        <f t="shared" ref="E32" si="33">ROUND($L32*E33,2)</f>
        <v>0</v>
      </c>
      <c r="F32" s="33">
        <f t="shared" ref="F32" si="34">ROUND($L32*F33,2)</f>
        <v>0</v>
      </c>
      <c r="G32" s="33">
        <f t="shared" ref="G32" si="35">ROUND($L32*G33,2)</f>
        <v>0</v>
      </c>
      <c r="H32" s="33">
        <f t="shared" ref="H32" si="36">ROUND($L32*H33,2)</f>
        <v>0</v>
      </c>
      <c r="I32" s="33">
        <f t="shared" ref="I32" si="37">ROUND($L32*I33,2)</f>
        <v>0</v>
      </c>
      <c r="J32" s="33">
        <f t="shared" ref="J32" si="38">ROUND($L32*J33,2)</f>
        <v>0</v>
      </c>
      <c r="K32" s="33">
        <f t="shared" ref="K32" si="39">ROUND($L32*K33,2)</f>
        <v>0</v>
      </c>
      <c r="L32" s="143">
        <f>II.I!I108</f>
        <v>0</v>
      </c>
      <c r="M32" s="145"/>
      <c r="O32" s="102"/>
    </row>
    <row r="33" spans="1:15" ht="18" customHeight="1" thickBot="1" x14ac:dyDescent="0.25">
      <c r="A33" s="138"/>
      <c r="B33" s="141"/>
      <c r="C33" s="142"/>
      <c r="D33" s="34"/>
      <c r="E33" s="34"/>
      <c r="F33" s="34"/>
      <c r="G33" s="34"/>
      <c r="H33" s="34"/>
      <c r="I33" s="34"/>
      <c r="J33" s="34"/>
      <c r="K33" s="34"/>
      <c r="L33" s="144"/>
      <c r="M33" s="146"/>
    </row>
    <row r="34" spans="1:15" ht="18" customHeight="1" x14ac:dyDescent="0.2">
      <c r="A34" s="137">
        <f t="shared" si="12"/>
        <v>14</v>
      </c>
      <c r="B34" s="139" t="str">
        <f>II.I!A128</f>
        <v>14. ESQUADRIAS DE PVC, FERRO, ALUMÍNIO OU MADEIRA, VIDRAÇAS E FERRAGENS</v>
      </c>
      <c r="C34" s="140"/>
      <c r="D34" s="33">
        <f>ROUND($L34*D35,2)</f>
        <v>0</v>
      </c>
      <c r="E34" s="33">
        <f t="shared" ref="E34" si="40">ROUND($L34*E35,2)</f>
        <v>0</v>
      </c>
      <c r="F34" s="33">
        <f t="shared" ref="F34" si="41">ROUND($L34*F35,2)</f>
        <v>0</v>
      </c>
      <c r="G34" s="33">
        <f>ROUND($L34*G35,2)</f>
        <v>0</v>
      </c>
      <c r="H34" s="33">
        <f t="shared" ref="H34" si="42">ROUND($L34*H35,2)</f>
        <v>0</v>
      </c>
      <c r="I34" s="33">
        <f t="shared" ref="I34" si="43">ROUND($L34*I35,2)</f>
        <v>0</v>
      </c>
      <c r="J34" s="33">
        <f t="shared" ref="J34" si="44">ROUND($L34*J35,2)</f>
        <v>0</v>
      </c>
      <c r="K34" s="33">
        <f t="shared" ref="K34" si="45">ROUND($L34*K35,2)</f>
        <v>0</v>
      </c>
      <c r="L34" s="143">
        <f>II.I!I128</f>
        <v>0</v>
      </c>
      <c r="M34" s="145"/>
      <c r="O34" s="102"/>
    </row>
    <row r="35" spans="1:15" ht="18" customHeight="1" thickBot="1" x14ac:dyDescent="0.25">
      <c r="A35" s="138"/>
      <c r="B35" s="141"/>
      <c r="C35" s="142"/>
      <c r="D35" s="34"/>
      <c r="E35" s="34"/>
      <c r="F35" s="34"/>
      <c r="G35" s="34"/>
      <c r="H35" s="34"/>
      <c r="I35" s="34"/>
      <c r="J35" s="34"/>
      <c r="K35" s="34"/>
      <c r="L35" s="144"/>
      <c r="M35" s="146"/>
    </row>
    <row r="36" spans="1:15" ht="18" customHeight="1" x14ac:dyDescent="0.2">
      <c r="A36" s="137">
        <f t="shared" si="32"/>
        <v>15</v>
      </c>
      <c r="B36" s="139" t="str">
        <f>II.I!A146</f>
        <v>15. INSTALAÇÕES ELÉTRICAS, HIDRÁULICAS, SANITÁRIAS E MECÂNICAS</v>
      </c>
      <c r="C36" s="140"/>
      <c r="D36" s="33">
        <f>ROUND($L36*D37,2)</f>
        <v>0</v>
      </c>
      <c r="E36" s="33">
        <f t="shared" ref="E36" si="46">ROUND($L36*E37,2)</f>
        <v>0</v>
      </c>
      <c r="F36" s="33">
        <f t="shared" ref="F36" si="47">ROUND($L36*F37,2)</f>
        <v>0</v>
      </c>
      <c r="G36" s="33">
        <f t="shared" ref="G36" si="48">ROUND($L36*G37,2)</f>
        <v>0</v>
      </c>
      <c r="H36" s="33">
        <f t="shared" ref="H36" si="49">ROUND($L36*H37,2)</f>
        <v>0</v>
      </c>
      <c r="I36" s="33">
        <f t="shared" ref="I36" si="50">ROUND($L36*I37,2)</f>
        <v>0</v>
      </c>
      <c r="J36" s="33">
        <f>ROUND($L36*J37,2)</f>
        <v>0</v>
      </c>
      <c r="K36" s="33">
        <f t="shared" ref="K36" si="51">ROUND($L36*K37,2)</f>
        <v>0</v>
      </c>
      <c r="L36" s="143">
        <f>II.I!I146</f>
        <v>0</v>
      </c>
      <c r="M36" s="145"/>
      <c r="O36" s="102"/>
    </row>
    <row r="37" spans="1:15" ht="18" customHeight="1" thickBot="1" x14ac:dyDescent="0.25">
      <c r="A37" s="138"/>
      <c r="B37" s="141"/>
      <c r="C37" s="142"/>
      <c r="D37" s="34"/>
      <c r="E37" s="34"/>
      <c r="F37" s="34"/>
      <c r="G37" s="34"/>
      <c r="H37" s="34"/>
      <c r="I37" s="34"/>
      <c r="J37" s="34"/>
      <c r="K37" s="34"/>
      <c r="L37" s="144"/>
      <c r="M37" s="146"/>
    </row>
    <row r="38" spans="1:15" ht="18" customHeight="1" x14ac:dyDescent="0.2">
      <c r="A38" s="137">
        <f t="shared" ref="A38:A50" si="52">A36+1</f>
        <v>16</v>
      </c>
      <c r="B38" s="139" t="str">
        <f>II.I!A202</f>
        <v>16. COBERTURAS, ISOLAMENTOS E IMPERMEABILIZAÇÕES</v>
      </c>
      <c r="C38" s="140"/>
      <c r="D38" s="33">
        <f>ROUND($L38*D39,2)</f>
        <v>0</v>
      </c>
      <c r="E38" s="33">
        <f t="shared" ref="E38" si="53">ROUND($L38*E39,2)</f>
        <v>0</v>
      </c>
      <c r="F38" s="33">
        <f t="shared" ref="F38" si="54">ROUND($L38*F39,2)</f>
        <v>0</v>
      </c>
      <c r="G38" s="33">
        <f t="shared" ref="G38" si="55">ROUND($L38*G39,2)</f>
        <v>0</v>
      </c>
      <c r="H38" s="33">
        <f t="shared" ref="H38" si="56">ROUND($L38*H39,2)</f>
        <v>0</v>
      </c>
      <c r="I38" s="33">
        <f t="shared" ref="I38" si="57">ROUND($L38*I39,2)</f>
        <v>0</v>
      </c>
      <c r="J38" s="33">
        <f t="shared" ref="J38" si="58">ROUND($L38*J39,2)</f>
        <v>0</v>
      </c>
      <c r="K38" s="33">
        <f t="shared" ref="K38" si="59">ROUND($L38*K39,2)</f>
        <v>0</v>
      </c>
      <c r="L38" s="143">
        <f>II.I!I202</f>
        <v>0</v>
      </c>
      <c r="M38" s="145"/>
      <c r="O38" s="102"/>
    </row>
    <row r="39" spans="1:15" ht="18" customHeight="1" thickBot="1" x14ac:dyDescent="0.25">
      <c r="A39" s="138"/>
      <c r="B39" s="141"/>
      <c r="C39" s="142"/>
      <c r="D39" s="34"/>
      <c r="E39" s="34"/>
      <c r="F39" s="34"/>
      <c r="G39" s="34"/>
      <c r="H39" s="34"/>
      <c r="I39" s="34"/>
      <c r="J39" s="34"/>
      <c r="K39" s="34"/>
      <c r="L39" s="144"/>
      <c r="M39" s="146"/>
    </row>
    <row r="40" spans="1:15" ht="18" customHeight="1" x14ac:dyDescent="0.2">
      <c r="A40" s="137">
        <f t="shared" ref="A40:A48" si="60">A38+1</f>
        <v>17</v>
      </c>
      <c r="B40" s="139" t="str">
        <f>II.I!A209</f>
        <v>17. PINTURAS</v>
      </c>
      <c r="C40" s="140"/>
      <c r="D40" s="33">
        <f>ROUND($L40*D41,2)</f>
        <v>0</v>
      </c>
      <c r="E40" s="33">
        <f t="shared" ref="E40" si="61">ROUND($L40*E41,2)</f>
        <v>0</v>
      </c>
      <c r="F40" s="33">
        <f t="shared" ref="F40" si="62">ROUND($L40*F41,2)</f>
        <v>0</v>
      </c>
      <c r="G40" s="33">
        <f t="shared" ref="G40" si="63">ROUND($L40*G41,2)</f>
        <v>0</v>
      </c>
      <c r="H40" s="33">
        <f t="shared" ref="H40" si="64">ROUND($L40*H41,2)</f>
        <v>0</v>
      </c>
      <c r="I40" s="33">
        <f>ROUND($L40*I41,2)</f>
        <v>0</v>
      </c>
      <c r="J40" s="33">
        <f t="shared" ref="J40" si="65">ROUND($L40*J41,2)</f>
        <v>0</v>
      </c>
      <c r="K40" s="33">
        <f t="shared" ref="K40" si="66">ROUND($L40*K41,2)</f>
        <v>0</v>
      </c>
      <c r="L40" s="143">
        <f>II.I!I209</f>
        <v>0</v>
      </c>
      <c r="M40" s="145"/>
      <c r="O40" s="102"/>
    </row>
    <row r="41" spans="1:15" ht="18" customHeight="1" thickBot="1" x14ac:dyDescent="0.25">
      <c r="A41" s="138"/>
      <c r="B41" s="141"/>
      <c r="C41" s="142"/>
      <c r="D41" s="34"/>
      <c r="E41" s="34"/>
      <c r="F41" s="34"/>
      <c r="G41" s="34"/>
      <c r="H41" s="34"/>
      <c r="I41" s="34"/>
      <c r="J41" s="34"/>
      <c r="K41" s="34"/>
      <c r="L41" s="144"/>
      <c r="M41" s="146"/>
    </row>
    <row r="42" spans="1:15" ht="18" customHeight="1" x14ac:dyDescent="0.2">
      <c r="A42" s="137">
        <f t="shared" si="52"/>
        <v>18</v>
      </c>
      <c r="B42" s="139" t="str">
        <f>II.I!A219</f>
        <v>18. APARELHOS HIDRÁULICOS, SANITÁRIOS, ELÉTRICOS, MECÂNICOS E ESPORTIVOS</v>
      </c>
      <c r="C42" s="140"/>
      <c r="D42" s="33">
        <f>ROUND($L42*D43,2)</f>
        <v>0</v>
      </c>
      <c r="E42" s="33">
        <f t="shared" ref="E42" si="67">ROUND($L42*E43,2)</f>
        <v>0</v>
      </c>
      <c r="F42" s="33">
        <f t="shared" ref="F42" si="68">ROUND($L42*F43,2)</f>
        <v>0</v>
      </c>
      <c r="G42" s="33">
        <f t="shared" ref="G42" si="69">ROUND($L42*G43,2)</f>
        <v>0</v>
      </c>
      <c r="H42" s="33">
        <f t="shared" ref="H42" si="70">ROUND($L42*H43,2)</f>
        <v>0</v>
      </c>
      <c r="I42" s="33">
        <f t="shared" ref="I42" si="71">ROUND($L42*I43,2)</f>
        <v>0</v>
      </c>
      <c r="J42" s="33">
        <f t="shared" ref="J42" si="72">ROUND($L42*J43,2)</f>
        <v>0</v>
      </c>
      <c r="K42" s="33">
        <f t="shared" ref="K42" si="73">ROUND($L42*K43,2)</f>
        <v>0</v>
      </c>
      <c r="L42" s="143">
        <f>II.I!I219</f>
        <v>0</v>
      </c>
      <c r="M42" s="145"/>
      <c r="O42" s="102"/>
    </row>
    <row r="43" spans="1:15" ht="18" customHeight="1" thickBot="1" x14ac:dyDescent="0.25">
      <c r="A43" s="138"/>
      <c r="B43" s="141"/>
      <c r="C43" s="142"/>
      <c r="D43" s="34"/>
      <c r="E43" s="34"/>
      <c r="F43" s="34"/>
      <c r="G43" s="34"/>
      <c r="H43" s="34"/>
      <c r="I43" s="34"/>
      <c r="J43" s="34"/>
      <c r="K43" s="34"/>
      <c r="L43" s="144"/>
      <c r="M43" s="146"/>
    </row>
    <row r="44" spans="1:15" ht="18" customHeight="1" x14ac:dyDescent="0.2">
      <c r="A44" s="137">
        <f t="shared" si="60"/>
        <v>19</v>
      </c>
      <c r="B44" s="139" t="str">
        <f>II.I!A236</f>
        <v>19. ALUGUEL DE EQUIPAMENTOS</v>
      </c>
      <c r="C44" s="140"/>
      <c r="D44" s="33">
        <f>ROUND($L44*D45,2)</f>
        <v>0</v>
      </c>
      <c r="E44" s="33">
        <f>ROUND($L44*E45,2)</f>
        <v>0</v>
      </c>
      <c r="F44" s="33">
        <f t="shared" ref="F44" si="74">ROUND($L44*F45,2)</f>
        <v>0</v>
      </c>
      <c r="G44" s="33">
        <f t="shared" ref="G44" si="75">ROUND($L44*G45,2)</f>
        <v>0</v>
      </c>
      <c r="H44" s="33">
        <f t="shared" ref="H44" si="76">ROUND($L44*H45,2)</f>
        <v>0</v>
      </c>
      <c r="I44" s="33">
        <f t="shared" ref="I44" si="77">ROUND($L44*I45,2)</f>
        <v>0</v>
      </c>
      <c r="J44" s="33">
        <f t="shared" ref="J44" si="78">ROUND($L44*J45,2)</f>
        <v>0</v>
      </c>
      <c r="K44" s="33">
        <f t="shared" ref="K44" si="79">ROUND($L44*K45,2)</f>
        <v>0</v>
      </c>
      <c r="L44" s="143">
        <f>II.I!I236</f>
        <v>0</v>
      </c>
      <c r="M44" s="145"/>
      <c r="O44" s="102"/>
    </row>
    <row r="45" spans="1:15" ht="18" customHeight="1" thickBot="1" x14ac:dyDescent="0.25">
      <c r="A45" s="138"/>
      <c r="B45" s="141"/>
      <c r="C45" s="142"/>
      <c r="D45" s="34"/>
      <c r="E45" s="34"/>
      <c r="F45" s="34"/>
      <c r="G45" s="34"/>
      <c r="H45" s="34"/>
      <c r="I45" s="34"/>
      <c r="J45" s="34"/>
      <c r="K45" s="34"/>
      <c r="L45" s="144"/>
      <c r="M45" s="146"/>
    </row>
    <row r="46" spans="1:15" ht="18" customHeight="1" x14ac:dyDescent="0.2">
      <c r="A46" s="137">
        <f t="shared" si="52"/>
        <v>20</v>
      </c>
      <c r="B46" s="139" t="str">
        <f>II.I!A242</f>
        <v>20. CUSTOS RODOVIÁRIOS</v>
      </c>
      <c r="C46" s="140"/>
      <c r="D46" s="33">
        <f>ROUND($L46*D47,2)</f>
        <v>0</v>
      </c>
      <c r="E46" s="33">
        <f t="shared" ref="E46" si="80">ROUND($L46*E47,2)</f>
        <v>0</v>
      </c>
      <c r="F46" s="33">
        <f t="shared" ref="F46" si="81">ROUND($L46*F47,2)</f>
        <v>0</v>
      </c>
      <c r="G46" s="33">
        <f t="shared" ref="G46" si="82">ROUND($L46*G47,2)</f>
        <v>0</v>
      </c>
      <c r="H46" s="33">
        <f t="shared" ref="H46" si="83">ROUND($L46*H47,2)</f>
        <v>0</v>
      </c>
      <c r="I46" s="33">
        <f t="shared" ref="I46" si="84">ROUND($L46*I47,2)</f>
        <v>0</v>
      </c>
      <c r="J46" s="33">
        <f t="shared" ref="J46" si="85">ROUND($L46*J47,2)</f>
        <v>0</v>
      </c>
      <c r="K46" s="33">
        <f t="shared" ref="K46" si="86">ROUND($L46*K47,2)</f>
        <v>0</v>
      </c>
      <c r="L46" s="143">
        <f>II.I!I242</f>
        <v>0</v>
      </c>
      <c r="M46" s="145"/>
      <c r="O46" s="102"/>
    </row>
    <row r="47" spans="1:15" ht="18" customHeight="1" thickBot="1" x14ac:dyDescent="0.25">
      <c r="A47" s="138"/>
      <c r="B47" s="141"/>
      <c r="C47" s="142"/>
      <c r="D47" s="34"/>
      <c r="E47" s="34"/>
      <c r="F47" s="34"/>
      <c r="G47" s="34"/>
      <c r="H47" s="34"/>
      <c r="I47" s="34"/>
      <c r="J47" s="34"/>
      <c r="K47" s="34"/>
      <c r="L47" s="144"/>
      <c r="M47" s="146"/>
    </row>
    <row r="48" spans="1:15" ht="18" customHeight="1" x14ac:dyDescent="0.2">
      <c r="A48" s="137">
        <f t="shared" si="60"/>
        <v>21</v>
      </c>
      <c r="B48" s="139" t="str">
        <f>II.I!A246</f>
        <v>21. ILUMINAÇÃO PÚBLICA</v>
      </c>
      <c r="C48" s="140"/>
      <c r="D48" s="33">
        <f>ROUND($L48*D49,2)</f>
        <v>0</v>
      </c>
      <c r="E48" s="33">
        <f t="shared" ref="E48" si="87">ROUND($L48*E49,2)</f>
        <v>0</v>
      </c>
      <c r="F48" s="33">
        <f t="shared" ref="F48" si="88">ROUND($L48*F49,2)</f>
        <v>0</v>
      </c>
      <c r="G48" s="33">
        <f t="shared" ref="G48" si="89">ROUND($L48*G49,2)</f>
        <v>0</v>
      </c>
      <c r="H48" s="33">
        <f t="shared" ref="H48" si="90">ROUND($L48*H49,2)</f>
        <v>0</v>
      </c>
      <c r="I48" s="33">
        <f t="shared" ref="I48" si="91">ROUND($L48*I49,2)</f>
        <v>0</v>
      </c>
      <c r="J48" s="33">
        <f>ROUND($L48*J49,2)</f>
        <v>0</v>
      </c>
      <c r="K48" s="33">
        <f t="shared" ref="K48" si="92">ROUND($L48*K49,2)</f>
        <v>0</v>
      </c>
      <c r="L48" s="143">
        <f>II.I!I246</f>
        <v>0</v>
      </c>
      <c r="M48" s="145"/>
      <c r="O48" s="102"/>
    </row>
    <row r="49" spans="1:15" ht="18" customHeight="1" thickBot="1" x14ac:dyDescent="0.25">
      <c r="A49" s="138"/>
      <c r="B49" s="141"/>
      <c r="C49" s="142"/>
      <c r="D49" s="34"/>
      <c r="E49" s="34"/>
      <c r="F49" s="34"/>
      <c r="G49" s="34"/>
      <c r="H49" s="34"/>
      <c r="I49" s="34"/>
      <c r="J49" s="34"/>
      <c r="K49" s="34"/>
      <c r="L49" s="144"/>
      <c r="M49" s="146"/>
    </row>
    <row r="50" spans="1:15" ht="18" customHeight="1" x14ac:dyDescent="0.2">
      <c r="A50" s="137">
        <f t="shared" si="52"/>
        <v>22</v>
      </c>
      <c r="B50" s="139" t="str">
        <f>II.I!A263</f>
        <v>22. ADMINISTRAÇÃO LOCAL</v>
      </c>
      <c r="C50" s="140"/>
      <c r="D50" s="33">
        <f>ROUND($L50*D51,2)</f>
        <v>0</v>
      </c>
      <c r="E50" s="33">
        <f t="shared" ref="E50" si="93">ROUND($L50*E51,2)</f>
        <v>0</v>
      </c>
      <c r="F50" s="33">
        <f t="shared" ref="F50" si="94">ROUND($L50*F51,2)</f>
        <v>0</v>
      </c>
      <c r="G50" s="33">
        <f t="shared" ref="G50" si="95">ROUND($L50*G51,2)</f>
        <v>0</v>
      </c>
      <c r="H50" s="33">
        <f t="shared" ref="H50" si="96">ROUND($L50*H51,2)</f>
        <v>0</v>
      </c>
      <c r="I50" s="33">
        <f t="shared" ref="I50" si="97">ROUND($L50*I51,2)</f>
        <v>0</v>
      </c>
      <c r="J50" s="33">
        <f t="shared" ref="J50" si="98">ROUND($L50*J51,2)</f>
        <v>0</v>
      </c>
      <c r="K50" s="33">
        <f t="shared" ref="K50" si="99">ROUND($L50*K51,2)</f>
        <v>0</v>
      </c>
      <c r="L50" s="143">
        <f>II.I!I263</f>
        <v>0</v>
      </c>
      <c r="M50" s="145"/>
      <c r="O50" s="102"/>
    </row>
    <row r="51" spans="1:15" ht="18" customHeight="1" thickBot="1" x14ac:dyDescent="0.25">
      <c r="A51" s="138"/>
      <c r="B51" s="141"/>
      <c r="C51" s="142"/>
      <c r="D51" s="34"/>
      <c r="E51" s="34"/>
      <c r="F51" s="34"/>
      <c r="G51" s="34"/>
      <c r="H51" s="34"/>
      <c r="I51" s="34"/>
      <c r="J51" s="34"/>
      <c r="K51" s="34"/>
      <c r="L51" s="144"/>
      <c r="M51" s="146"/>
    </row>
    <row r="52" spans="1:15" ht="13.5" thickBot="1" x14ac:dyDescent="0.25">
      <c r="A52" s="35"/>
      <c r="B52" s="36"/>
      <c r="C52" s="36"/>
      <c r="D52" s="36"/>
      <c r="E52" s="36"/>
      <c r="F52" s="36"/>
      <c r="G52" s="36"/>
      <c r="H52" s="36"/>
      <c r="I52" s="36"/>
      <c r="J52" s="36"/>
      <c r="K52" s="36"/>
      <c r="L52" s="37"/>
      <c r="M52" s="38"/>
    </row>
    <row r="53" spans="1:15" ht="18" customHeight="1" x14ac:dyDescent="0.2">
      <c r="A53" s="147" t="s">
        <v>439</v>
      </c>
      <c r="B53" s="148"/>
      <c r="C53" s="148"/>
      <c r="D53" s="39">
        <f>D12+D14+D16+D18+D20+D22+D24+D26+D28+D30+D32+D34+D36+D38+D40+D42+D44+D46+D48+D50</f>
        <v>0</v>
      </c>
      <c r="E53" s="39">
        <f t="shared" ref="E53:K53" si="100">E12+E14+E16+E18+E20+E22+E24+E26+E28+E30+E32+E34+E36+E38+E40+E42+E44+E46+E48+E50</f>
        <v>0</v>
      </c>
      <c r="F53" s="39">
        <f t="shared" si="100"/>
        <v>0</v>
      </c>
      <c r="G53" s="39">
        <f t="shared" si="100"/>
        <v>0</v>
      </c>
      <c r="H53" s="39">
        <f t="shared" si="100"/>
        <v>0</v>
      </c>
      <c r="I53" s="39">
        <f t="shared" si="100"/>
        <v>0</v>
      </c>
      <c r="J53" s="39">
        <f t="shared" si="100"/>
        <v>0</v>
      </c>
      <c r="K53" s="39">
        <f t="shared" si="100"/>
        <v>0</v>
      </c>
      <c r="L53" s="151">
        <f>SUM(L12:L51)</f>
        <v>0</v>
      </c>
      <c r="M53" s="154"/>
    </row>
    <row r="54" spans="1:15" ht="13.5" thickBot="1" x14ac:dyDescent="0.25">
      <c r="A54" s="149"/>
      <c r="B54" s="150"/>
      <c r="C54" s="150"/>
      <c r="D54" s="40"/>
      <c r="E54" s="40"/>
      <c r="F54" s="40"/>
      <c r="G54" s="40"/>
      <c r="H54" s="40"/>
      <c r="I54" s="40"/>
      <c r="J54" s="40"/>
      <c r="K54" s="40"/>
      <c r="L54" s="152"/>
      <c r="M54" s="155"/>
    </row>
    <row r="55" spans="1:15" ht="18" customHeight="1" x14ac:dyDescent="0.2">
      <c r="A55" s="147" t="s">
        <v>440</v>
      </c>
      <c r="B55" s="148"/>
      <c r="C55" s="148"/>
      <c r="D55" s="39">
        <f>D53</f>
        <v>0</v>
      </c>
      <c r="E55" s="39">
        <f>E53+D55</f>
        <v>0</v>
      </c>
      <c r="F55" s="39">
        <f t="shared" ref="F55:H55" si="101">F53+E55</f>
        <v>0</v>
      </c>
      <c r="G55" s="39">
        <f t="shared" si="101"/>
        <v>0</v>
      </c>
      <c r="H55" s="39">
        <f t="shared" si="101"/>
        <v>0</v>
      </c>
      <c r="I55" s="39">
        <f t="shared" ref="I55" si="102">I53+H55</f>
        <v>0</v>
      </c>
      <c r="J55" s="39">
        <f t="shared" ref="J55" si="103">J53+I55</f>
        <v>0</v>
      </c>
      <c r="K55" s="39">
        <f t="shared" ref="K55" si="104">K53+J55</f>
        <v>0</v>
      </c>
      <c r="L55" s="152"/>
      <c r="M55" s="155"/>
    </row>
    <row r="56" spans="1:15" ht="13.5" thickBot="1" x14ac:dyDescent="0.25">
      <c r="A56" s="149"/>
      <c r="B56" s="150"/>
      <c r="C56" s="150"/>
      <c r="D56" s="40"/>
      <c r="E56" s="40"/>
      <c r="F56" s="40"/>
      <c r="G56" s="40"/>
      <c r="H56" s="40"/>
      <c r="I56" s="40"/>
      <c r="J56" s="40"/>
      <c r="K56" s="40"/>
      <c r="L56" s="153"/>
      <c r="M56" s="156"/>
    </row>
  </sheetData>
  <mergeCells count="89">
    <mergeCell ref="A2:M2"/>
    <mergeCell ref="A3:M3"/>
    <mergeCell ref="A4:M4"/>
    <mergeCell ref="L16:L17"/>
    <mergeCell ref="M16:M17"/>
    <mergeCell ref="A22:A23"/>
    <mergeCell ref="B22:C23"/>
    <mergeCell ref="L22:L23"/>
    <mergeCell ref="M22:M23"/>
    <mergeCell ref="A18:A19"/>
    <mergeCell ref="B18:C19"/>
    <mergeCell ref="L18:L19"/>
    <mergeCell ref="M18:M19"/>
    <mergeCell ref="A20:A21"/>
    <mergeCell ref="B20:C21"/>
    <mergeCell ref="L20:L21"/>
    <mergeCell ref="M20:M21"/>
    <mergeCell ref="A53:C54"/>
    <mergeCell ref="L53:L56"/>
    <mergeCell ref="M53:M56"/>
    <mergeCell ref="A55:C56"/>
    <mergeCell ref="A10:M10"/>
    <mergeCell ref="A11:C11"/>
    <mergeCell ref="A12:A13"/>
    <mergeCell ref="B12:C13"/>
    <mergeCell ref="L12:L13"/>
    <mergeCell ref="M12:M13"/>
    <mergeCell ref="A14:A15"/>
    <mergeCell ref="B14:C15"/>
    <mergeCell ref="L14:L15"/>
    <mergeCell ref="M14:M15"/>
    <mergeCell ref="A16:A17"/>
    <mergeCell ref="B16:C17"/>
    <mergeCell ref="A24:A25"/>
    <mergeCell ref="B24:C25"/>
    <mergeCell ref="L24:L25"/>
    <mergeCell ref="M24:M25"/>
    <mergeCell ref="A26:A27"/>
    <mergeCell ref="B26:C27"/>
    <mergeCell ref="L26:L27"/>
    <mergeCell ref="M26:M27"/>
    <mergeCell ref="A28:A29"/>
    <mergeCell ref="B28:C29"/>
    <mergeCell ref="L28:L29"/>
    <mergeCell ref="M28:M29"/>
    <mergeCell ref="A30:A31"/>
    <mergeCell ref="B30:C31"/>
    <mergeCell ref="L30:L31"/>
    <mergeCell ref="M30:M31"/>
    <mergeCell ref="A32:A33"/>
    <mergeCell ref="B32:C33"/>
    <mergeCell ref="L32:L33"/>
    <mergeCell ref="M32:M33"/>
    <mergeCell ref="A34:A35"/>
    <mergeCell ref="B34:C35"/>
    <mergeCell ref="L34:L35"/>
    <mergeCell ref="M34:M35"/>
    <mergeCell ref="A40:A41"/>
    <mergeCell ref="A42:A43"/>
    <mergeCell ref="A44:A45"/>
    <mergeCell ref="A46:A47"/>
    <mergeCell ref="A48:A49"/>
    <mergeCell ref="A36:A37"/>
    <mergeCell ref="B36:C37"/>
    <mergeCell ref="L36:L37"/>
    <mergeCell ref="M36:M37"/>
    <mergeCell ref="A38:A39"/>
    <mergeCell ref="B38:C39"/>
    <mergeCell ref="L38:L39"/>
    <mergeCell ref="M38:M39"/>
    <mergeCell ref="M40:M41"/>
    <mergeCell ref="B42:C43"/>
    <mergeCell ref="L42:L43"/>
    <mergeCell ref="M42:M43"/>
    <mergeCell ref="B44:C45"/>
    <mergeCell ref="L44:L45"/>
    <mergeCell ref="M44:M45"/>
    <mergeCell ref="B40:C41"/>
    <mergeCell ref="L40:L41"/>
    <mergeCell ref="A50:A51"/>
    <mergeCell ref="B50:C51"/>
    <mergeCell ref="L50:L51"/>
    <mergeCell ref="M50:M51"/>
    <mergeCell ref="B46:C47"/>
    <mergeCell ref="L46:L47"/>
    <mergeCell ref="M46:M47"/>
    <mergeCell ref="B48:C49"/>
    <mergeCell ref="L48:L49"/>
    <mergeCell ref="M48:M49"/>
  </mergeCells>
  <printOptions horizontalCentered="1"/>
  <pageMargins left="0.39370078740157483" right="0.39370078740157483" top="1.1811023622047245" bottom="0.39370078740157483" header="0.51181102362204722" footer="0.19685039370078741"/>
  <pageSetup paperSize="9" scale="45" firstPageNumber="4"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II.I</vt:lpstr>
      <vt:lpstr>II.II</vt:lpstr>
      <vt:lpstr>II.III</vt:lpstr>
      <vt:lpstr>II.I!Area_de_impressao</vt:lpstr>
      <vt:lpstr>II.II!Area_de_impressao</vt:lpstr>
      <vt:lpstr>II.III!Area_de_impressao</vt:lpstr>
      <vt:lpstr>II.I!Titulos_de_impressao</vt:lpstr>
      <vt:lpstr>II.II!Titulos_de_impressao</vt:lpstr>
      <vt:lpstr>II.III!Titulos_de_impressao</vt:lpstr>
    </vt:vector>
  </TitlesOfParts>
  <Company>Delta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chp</dc:creator>
  <cp:lastModifiedBy>Caio Corrêa Canellas</cp:lastModifiedBy>
  <cp:lastPrinted>2023-06-06T18:32:45Z</cp:lastPrinted>
  <dcterms:created xsi:type="dcterms:W3CDTF">2005-05-18T17:51:49Z</dcterms:created>
  <dcterms:modified xsi:type="dcterms:W3CDTF">2023-06-13T17:13:04Z</dcterms:modified>
</cp:coreProperties>
</file>