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defaultThemeVersion="124226"/>
  <bookViews>
    <workbookView xWindow="65416" yWindow="65416" windowWidth="29040" windowHeight="15720" tabRatio="708" activeTab="0"/>
  </bookViews>
  <sheets>
    <sheet name="II.I" sheetId="23102" r:id="rId1"/>
    <sheet name="II.II" sheetId="23137" r:id="rId2"/>
    <sheet name="II.III" sheetId="23119" r:id="rId3"/>
  </sheets>
  <externalReferences>
    <externalReference r:id="rId6"/>
    <externalReference r:id="rId7"/>
    <externalReference r:id="rId8"/>
    <externalReference r:id="rId9"/>
    <externalReference r:id="rId10"/>
  </externalReferences>
  <definedNames>
    <definedName name="\0" localSheetId="1">#REF!</definedName>
    <definedName name="\0" localSheetId="2">#REF!</definedName>
    <definedName name="\0">#REF!</definedName>
    <definedName name="\a" localSheetId="1">#REF!</definedName>
    <definedName name="\a" localSheetId="2">#REF!</definedName>
    <definedName name="\a">#REF!</definedName>
    <definedName name="____est1" localSheetId="1">#REF!</definedName>
    <definedName name="____est1">#REF!</definedName>
    <definedName name="___est1" localSheetId="1">#REF!</definedName>
    <definedName name="___est1">#REF!</definedName>
    <definedName name="__est1" localSheetId="1">#REF!</definedName>
    <definedName name="_est1" localSheetId="1">#REF!</definedName>
    <definedName name="_est1" localSheetId="2">#REF!</definedName>
    <definedName name="_est1">#REF!</definedName>
    <definedName name="_xlnm.Print_Area" localSheetId="0">'II.I'!$A$1:$I$265</definedName>
    <definedName name="_xlnm.Print_Area" localSheetId="1">'II.II'!$A$1:$H$46</definedName>
    <definedName name="_xlnm.Print_Area" localSheetId="2">'II.III'!$A$1:$M$56</definedName>
    <definedName name="DATABASE" localSheetId="1">'[1]#REF'!$A$2:$C$9469</definedName>
    <definedName name="C_" localSheetId="1">#REF!</definedName>
    <definedName name="C_" localSheetId="2">#REF!</definedName>
    <definedName name="C_">#REF!</definedName>
    <definedName name="CONCATENAR">CONCATENATE(#REF!," ",#REF!)</definedName>
    <definedName name="CORRELAÇÃO" localSheetId="1">#REF!</definedName>
    <definedName name="CORRELAÇÃO">#REF!</definedName>
    <definedName name="DATAEMISSAO" localSheetId="1">#REF!</definedName>
    <definedName name="DATAEMISSAO">#REF!</definedName>
    <definedName name="DATART" localSheetId="1">#REF!</definedName>
    <definedName name="DATART">#REF!</definedName>
    <definedName name="EMPRESAS" localSheetId="1">OFFSET('[3]Cotações'!$B$25,0,0):OFFSET('[3]Cotações'!$H$29,-1,0)</definedName>
    <definedName name="EMPRESAS">OFFSET('[4]Cotações'!$B$25,0,0):OFFSET('[4]Cotações'!$H$29,-1,0)</definedName>
    <definedName name="Import.CR">'[5]Dados'!$G$8</definedName>
    <definedName name="Import.Município">'[5]Dados'!$G$7</definedName>
    <definedName name="Import.Proponente">'[5]Dados'!$G$6</definedName>
    <definedName name="INDICES" localSheetId="1">'[3]Cotações'!$B$22:OFFSET('[3]Cotações'!$I$24,-1,0)</definedName>
    <definedName name="INDICES">'[4]Cotações'!$B$22:OFFSET('[4]Cotações'!$I$24,-1,0)</definedName>
    <definedName name="Já_apresentado__a_licitar" localSheetId="1">#REF!</definedName>
    <definedName name="Já_apresentado__a_licitar">#REF!</definedName>
    <definedName name="LOCALIDADE" localSheetId="1">#REF!</definedName>
    <definedName name="LOCALIDADE">#REF!</definedName>
    <definedName name="NCOMPOSICOES">0</definedName>
    <definedName name="NCOTACOES">0</definedName>
    <definedName name="NEMPRESAS">3</definedName>
    <definedName name="NINDICES">1</definedName>
    <definedName name="NRELATORIOS" localSheetId="1">COUNTA('[3]Relatórios'!$A$1:$A$65536)-2</definedName>
    <definedName name="NRELATORIOS">COUNTA('[4]Relatórios'!$A$1:$A$65536)-2</definedName>
    <definedName name="NumerEmpresa">3</definedName>
    <definedName name="NumerIndice">1</definedName>
    <definedName name="RelatoriosFontes" localSheetId="1">OFFSET('[3]Relatórios'!$A$5,1,0,'II.II'!NRELATORIOS)</definedName>
    <definedName name="RelatoriosFontes">OFFSET('[4]Relatórios'!$A$5,1,0,NRELATORIOS)</definedName>
    <definedName name="SENHAGT" hidden="1">"PM2CAIXA"</definedName>
    <definedName name="TOTAL1" localSheetId="1">'[1]#REF'!$H$96</definedName>
    <definedName name="TOTAL1">'[1]#REF'!$H$96</definedName>
    <definedName name="TOTAL10" localSheetId="1">#REF!</definedName>
    <definedName name="TOTAL10" localSheetId="2">#REF!</definedName>
    <definedName name="TOTAL10">#REF!</definedName>
    <definedName name="TOTAL11" localSheetId="1">#REF!</definedName>
    <definedName name="TOTAL11" localSheetId="2">#REF!</definedName>
    <definedName name="TOTAL11">#REF!</definedName>
    <definedName name="TOTAL12" localSheetId="1">#REF!</definedName>
    <definedName name="TOTAL12" localSheetId="2">#REF!</definedName>
    <definedName name="TOTAL12">#REF!</definedName>
    <definedName name="TOTAL13" localSheetId="1">#REF!</definedName>
    <definedName name="TOTAL13" localSheetId="2">#REF!</definedName>
    <definedName name="TOTAL13">#REF!</definedName>
    <definedName name="TOTAL14" localSheetId="1">#REF!</definedName>
    <definedName name="TOTAL14" localSheetId="2">#REF!</definedName>
    <definedName name="TOTAL14">#REF!</definedName>
    <definedName name="TOTAL15" localSheetId="1">#REF!</definedName>
    <definedName name="TOTAL15" localSheetId="2">#REF!</definedName>
    <definedName name="TOTAL15">#REF!</definedName>
    <definedName name="TOTAL16" localSheetId="1">#REF!</definedName>
    <definedName name="TOTAL16" localSheetId="2">#REF!</definedName>
    <definedName name="TOTAL16">#REF!</definedName>
    <definedName name="TOTAL17" localSheetId="1">#REF!</definedName>
    <definedName name="TOTAL17" localSheetId="2">#REF!</definedName>
    <definedName name="TOTAL17">#REF!</definedName>
    <definedName name="TOTAL18" localSheetId="1">#REF!</definedName>
    <definedName name="TOTAL18" localSheetId="2">#REF!</definedName>
    <definedName name="TOTAL18">#REF!</definedName>
    <definedName name="TOTAL19" localSheetId="1">#REF!</definedName>
    <definedName name="TOTAL19" localSheetId="2">#REF!</definedName>
    <definedName name="TOTAL19">#REF!</definedName>
    <definedName name="TOTAL1A" localSheetId="1">'[1]#REF'!$H$21</definedName>
    <definedName name="TOTAL1A">'[1]#REF'!$H$21</definedName>
    <definedName name="TOTAL1C" localSheetId="1">'[1]#REF'!$H$58</definedName>
    <definedName name="TOTAL1C">'[1]#REF'!$H$58</definedName>
    <definedName name="TOTAL2" localSheetId="1">'[1]#REF'!$K$96</definedName>
    <definedName name="TOTAL2">'[1]#REF'!$K$96</definedName>
    <definedName name="TOTAL2A" localSheetId="1">'[1]#REF'!$K$21</definedName>
    <definedName name="TOTAL2A">'[1]#REF'!$K$21</definedName>
    <definedName name="TOTAL3" localSheetId="1">'[1]#REF'!$O$96</definedName>
    <definedName name="TOTAL3">'[1]#REF'!$O$96</definedName>
    <definedName name="TOTAL3A" localSheetId="1">'[1]#REF'!$O$21</definedName>
    <definedName name="TOTAL3A">'[1]#REF'!$O$21</definedName>
    <definedName name="TOTAL4" localSheetId="1">'[1]#REF'!$U$96</definedName>
    <definedName name="TOTAL4">'[1]#REF'!$U$96</definedName>
    <definedName name="TOTAL4A" localSheetId="1">'[1]#REF'!$U$21</definedName>
    <definedName name="TOTAL4A">'[1]#REF'!$U$21</definedName>
    <definedName name="TOTAL5" localSheetId="1">'[1]#REF'!$Y$96</definedName>
    <definedName name="TOTAL5">'[1]#REF'!$Y$96</definedName>
    <definedName name="TOTAL5A" localSheetId="1">'[1]#REF'!$Y$21</definedName>
    <definedName name="TOTAL5A">'[1]#REF'!$Y$21</definedName>
    <definedName name="TOTAL6" localSheetId="1">#REF!</definedName>
    <definedName name="TOTAL6" localSheetId="2">#REF!</definedName>
    <definedName name="TOTAL6">#REF!</definedName>
    <definedName name="TOTAL6A" localSheetId="1">#REF!</definedName>
    <definedName name="TOTAL6A" localSheetId="2">#REF!</definedName>
    <definedName name="TOTAL6A">#REF!</definedName>
    <definedName name="TOTAL7" localSheetId="1">#REF!</definedName>
    <definedName name="TOTAL7" localSheetId="2">#REF!</definedName>
    <definedName name="TOTAL7">#REF!</definedName>
    <definedName name="TOTAL7A" localSheetId="1">#REF!</definedName>
    <definedName name="TOTAL7A" localSheetId="2">#REF!</definedName>
    <definedName name="TOTAL7A">#REF!</definedName>
    <definedName name="TOTAL7B" localSheetId="1">#REF!</definedName>
    <definedName name="TOTAL7B" localSheetId="2">#REF!</definedName>
    <definedName name="TOTAL7B">#REF!</definedName>
    <definedName name="TOTAL7C" localSheetId="1">#REF!</definedName>
    <definedName name="TOTAL7C" localSheetId="2">#REF!</definedName>
    <definedName name="TOTAL7C">#REF!</definedName>
    <definedName name="TOTAL7D" localSheetId="1">#REF!</definedName>
    <definedName name="TOTAL7D" localSheetId="2">#REF!</definedName>
    <definedName name="TOTAL7D">#REF!</definedName>
    <definedName name="TOTAL7E" localSheetId="1">#REF!</definedName>
    <definedName name="TOTAL7E" localSheetId="2">#REF!</definedName>
    <definedName name="TOTAL7E">#REF!</definedName>
    <definedName name="TOTAL7F" localSheetId="1">#REF!</definedName>
    <definedName name="TOTAL7F" localSheetId="2">#REF!</definedName>
    <definedName name="TOTAL7F">#REF!</definedName>
    <definedName name="TOTAL7G" localSheetId="1">#REF!</definedName>
    <definedName name="TOTAL7G" localSheetId="2">#REF!</definedName>
    <definedName name="TOTAL7G">#REF!</definedName>
    <definedName name="TOTAL7H" localSheetId="1">#REF!</definedName>
    <definedName name="TOTAL7H" localSheetId="2">#REF!</definedName>
    <definedName name="TOTAL7H">#REF!</definedName>
    <definedName name="TOTAL7I" localSheetId="1">#REF!</definedName>
    <definedName name="TOTAL7I" localSheetId="2">#REF!</definedName>
    <definedName name="TOTAL7I">#REF!</definedName>
    <definedName name="TOTAL7J" localSheetId="1">#REF!</definedName>
    <definedName name="TOTAL7J" localSheetId="2">#REF!</definedName>
    <definedName name="TOTAL7J">#REF!</definedName>
    <definedName name="TOTAL7K" localSheetId="1">#REF!</definedName>
    <definedName name="TOTAL7K" localSheetId="2">#REF!</definedName>
    <definedName name="TOTAL7K">#REF!</definedName>
    <definedName name="TOTAL7L" localSheetId="1">#REF!</definedName>
    <definedName name="TOTAL7L" localSheetId="2">#REF!</definedName>
    <definedName name="TOTAL7L">#REF!</definedName>
    <definedName name="TOTAL7O" localSheetId="1">#REF!</definedName>
    <definedName name="TOTAL7O" localSheetId="2">#REF!</definedName>
    <definedName name="TOTAL7O">#REF!</definedName>
    <definedName name="TOTAL7P" localSheetId="1">#REF!</definedName>
    <definedName name="TOTAL7P" localSheetId="2">#REF!</definedName>
    <definedName name="TOTAL7P">#REF!</definedName>
    <definedName name="TOTAL7Q" localSheetId="1">#REF!</definedName>
    <definedName name="TOTAL7Q" localSheetId="2">#REF!</definedName>
    <definedName name="TOTAL7Q">#REF!</definedName>
    <definedName name="TOTAL7R" localSheetId="1">#REF!</definedName>
    <definedName name="TOTAL7R" localSheetId="2">#REF!</definedName>
    <definedName name="TOTAL7R">#REF!</definedName>
    <definedName name="TOTAL8" localSheetId="1">#REF!</definedName>
    <definedName name="TOTAL8" localSheetId="2">#REF!</definedName>
    <definedName name="TOTAL8">#REF!</definedName>
    <definedName name="TOTAL8A" localSheetId="1">#REF!</definedName>
    <definedName name="TOTAL8A" localSheetId="2">#REF!</definedName>
    <definedName name="TOTAL8A">#REF!</definedName>
    <definedName name="TOTAL8B" localSheetId="1">#REF!</definedName>
    <definedName name="TOTAL8B" localSheetId="2">#REF!</definedName>
    <definedName name="TOTAL8B">#REF!</definedName>
    <definedName name="TOTAL8C" localSheetId="1">#REF!</definedName>
    <definedName name="TOTAL8C" localSheetId="2">#REF!</definedName>
    <definedName name="TOTAL8C">#REF!</definedName>
    <definedName name="TOTAL8D" localSheetId="1">#REF!</definedName>
    <definedName name="TOTAL8D" localSheetId="2">#REF!</definedName>
    <definedName name="TOTAL8D">#REF!</definedName>
    <definedName name="TOTAL8E" localSheetId="1">#REF!</definedName>
    <definedName name="TOTAL8E" localSheetId="2">#REF!</definedName>
    <definedName name="TOTAL8E">#REF!</definedName>
    <definedName name="TOTAL8F" localSheetId="1">#REF!</definedName>
    <definedName name="TOTAL8F" localSheetId="2">#REF!</definedName>
    <definedName name="TOTAL8F">#REF!</definedName>
    <definedName name="TOTAL8G" localSheetId="1">#REF!</definedName>
    <definedName name="TOTAL8G" localSheetId="2">#REF!</definedName>
    <definedName name="TOTAL8G">#REF!</definedName>
    <definedName name="TOTAL8H" localSheetId="1">#REF!</definedName>
    <definedName name="TOTAL8H" localSheetId="2">#REF!</definedName>
    <definedName name="TOTAL8H">#REF!</definedName>
    <definedName name="TOTAL8I" localSheetId="1">#REF!</definedName>
    <definedName name="TOTAL8I" localSheetId="2">#REF!</definedName>
    <definedName name="TOTAL8I">#REF!</definedName>
    <definedName name="TOTAL8J" localSheetId="1">#REF!</definedName>
    <definedName name="TOTAL8J" localSheetId="2">#REF!</definedName>
    <definedName name="TOTAL8J">#REF!</definedName>
    <definedName name="TOTAL8K" localSheetId="1">#REF!</definedName>
    <definedName name="TOTAL8K" localSheetId="2">#REF!</definedName>
    <definedName name="TOTAL8K">#REF!</definedName>
    <definedName name="TOTAL8L" localSheetId="1">#REF!</definedName>
    <definedName name="TOTAL8L" localSheetId="2">#REF!</definedName>
    <definedName name="TOTAL8L">#REF!</definedName>
    <definedName name="TOTAL8O" localSheetId="1">#REF!</definedName>
    <definedName name="TOTAL8O" localSheetId="2">#REF!</definedName>
    <definedName name="TOTAL8O">#REF!</definedName>
    <definedName name="TOTAL8P" localSheetId="1">#REF!</definedName>
    <definedName name="TOTAL8P" localSheetId="2">#REF!</definedName>
    <definedName name="TOTAL8P">#REF!</definedName>
    <definedName name="TOTAL8Q" localSheetId="1">#REF!</definedName>
    <definedName name="TOTAL8Q" localSheetId="2">#REF!</definedName>
    <definedName name="TOTAL8Q">#REF!</definedName>
    <definedName name="TOTAL8R" localSheetId="1">#REF!</definedName>
    <definedName name="TOTAL8R" localSheetId="2">#REF!</definedName>
    <definedName name="TOTAL8R">#REF!</definedName>
    <definedName name="TOTAL9" localSheetId="1">#REF!</definedName>
    <definedName name="TOTAL9" localSheetId="2">#REF!</definedName>
    <definedName name="TOTAL9">#REF!</definedName>
    <definedName name="TOTALA" localSheetId="1">#REF!</definedName>
    <definedName name="TOTALA" localSheetId="2">#REF!</definedName>
    <definedName name="TOTALA">#REF!</definedName>
    <definedName name="TOTALB" localSheetId="1">#REF!</definedName>
    <definedName name="TOTALB" localSheetId="2">#REF!</definedName>
    <definedName name="TOTALB">#REF!</definedName>
    <definedName name="TOTALC" localSheetId="1">#REF!</definedName>
    <definedName name="TOTALC" localSheetId="2">#REF!</definedName>
    <definedName name="TOTALC">#REF!</definedName>
    <definedName name="TOTALD" localSheetId="1">#REF!</definedName>
    <definedName name="TOTALD" localSheetId="2">#REF!</definedName>
    <definedName name="TOTALD">#REF!</definedName>
    <definedName name="TOTALE" localSheetId="1">#REF!</definedName>
    <definedName name="TOTALE" localSheetId="2">#REF!</definedName>
    <definedName name="TOTALE">#REF!</definedName>
    <definedName name="TOTALF" localSheetId="1">#REF!</definedName>
    <definedName name="TOTALF" localSheetId="2">#REF!</definedName>
    <definedName name="TOTALF">#REF!</definedName>
    <definedName name="TOTALG" localSheetId="1">#REF!</definedName>
    <definedName name="TOTALG" localSheetId="2">#REF!</definedName>
    <definedName name="TOTALG">#REF!</definedName>
    <definedName name="TOTALH" localSheetId="1">#REF!</definedName>
    <definedName name="TOTALH" localSheetId="2">#REF!</definedName>
    <definedName name="TOTALH">#REF!</definedName>
    <definedName name="TOTALI" localSheetId="1">#REF!</definedName>
    <definedName name="TOTALI" localSheetId="2">#REF!</definedName>
    <definedName name="TOTALI">#REF!</definedName>
    <definedName name="TOTALJ" localSheetId="1">#REF!</definedName>
    <definedName name="TOTALJ" localSheetId="2">#REF!</definedName>
    <definedName name="TOTALJ">#REF!</definedName>
    <definedName name="TOTALK" localSheetId="1">#REF!</definedName>
    <definedName name="TOTALK" localSheetId="2">#REF!</definedName>
    <definedName name="TOTALK">#REF!</definedName>
    <definedName name="TOTALL" localSheetId="1">#REF!</definedName>
    <definedName name="TOTALL" localSheetId="2">#REF!</definedName>
    <definedName name="TOTALL">#REF!</definedName>
    <definedName name="TOTALO" localSheetId="1">#REF!</definedName>
    <definedName name="TOTALO" localSheetId="2">#REF!</definedName>
    <definedName name="TOTALO">#REF!</definedName>
    <definedName name="TOTALP" localSheetId="1">#REF!</definedName>
    <definedName name="TOTALP" localSheetId="2">#REF!</definedName>
    <definedName name="TOTALP">#REF!</definedName>
    <definedName name="TOTALQ" localSheetId="1">#REF!</definedName>
    <definedName name="TOTALQ" localSheetId="2">#REF!</definedName>
    <definedName name="TOTALQ">#REF!</definedName>
    <definedName name="_xlnm.Print_Titles" localSheetId="0">'II.I'!$1:$12</definedName>
    <definedName name="_xlnm.Print_Titles" localSheetId="1">'II.II'!$1:$1</definedName>
    <definedName name="_xlnm.Print_Titles" localSheetId="2">'II.III'!$2:$11</definedName>
  </definedNames>
  <calcPr calcId="191029"/>
  <extLst/>
</workbook>
</file>

<file path=xl/comments2.xml><?xml version="1.0" encoding="utf-8"?>
<comments xmlns="http://schemas.openxmlformats.org/spreadsheetml/2006/main">
  <authors>
    <author>c094549</author>
  </authors>
  <commentList>
    <comment ref="H13" authorId="0">
      <text>
        <r>
          <rPr>
            <b/>
            <sz val="8"/>
            <rFont val="Tahoma"/>
            <family val="2"/>
          </rPr>
          <t>Custos relacionados com a sede da empresa contratada para dar suporte técnico à obra</t>
        </r>
        <r>
          <rPr>
            <sz val="8"/>
            <rFont val="Tahoma"/>
            <family val="2"/>
          </rPr>
          <t xml:space="preserve">.  Ver </t>
        </r>
        <r>
          <rPr>
            <b/>
            <sz val="8"/>
            <rFont val="Tahoma"/>
            <family val="2"/>
          </rPr>
          <t>LIMITES</t>
        </r>
        <r>
          <rPr>
            <sz val="8"/>
            <rFont val="Tahoma"/>
            <family val="2"/>
          </rPr>
          <t xml:space="preserve"> no Acórdão Nº 2409/2011 -TCU -Plenário para os </t>
        </r>
        <r>
          <rPr>
            <u val="single"/>
            <sz val="8"/>
            <rFont val="Tahoma"/>
            <family val="2"/>
          </rPr>
          <t>diversos Tipos de obra.</t>
        </r>
      </text>
    </comment>
    <comment ref="H14"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5" authorId="0">
      <text>
        <r>
          <rPr>
            <b/>
            <sz val="8"/>
            <rFont val="Tahoma"/>
            <family val="2"/>
          </rPr>
          <t>Custos relacionados com a sede da empresa contratada para dar suporte técnico à obra</t>
        </r>
        <r>
          <rPr>
            <sz val="8"/>
            <rFont val="Tahoma"/>
            <family val="2"/>
          </rPr>
          <t xml:space="preserve">.  Ver Acórdão Nº 2409/2011 -TCU -Plenário para os </t>
        </r>
        <r>
          <rPr>
            <u val="single"/>
            <sz val="8"/>
            <rFont val="Tahoma"/>
            <family val="2"/>
          </rPr>
          <t>diversos Tipos de obra.</t>
        </r>
      </text>
    </comment>
    <comment ref="H16"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0"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Consultar a Revista Conjuntura Econômica (mensal).    Ver</t>
        </r>
        <r>
          <rPr>
            <b/>
            <sz val="8"/>
            <rFont val="Tahoma"/>
            <family val="2"/>
          </rPr>
          <t xml:space="preserve"> LIMITES</t>
        </r>
        <r>
          <rPr>
            <sz val="8"/>
            <rFont val="Tahoma"/>
            <family val="2"/>
          </rPr>
          <t xml:space="preserve"> no Acórdão Nº 2409/2011 -TCU -Plenário para os diversos Tipos de obra.</t>
        </r>
      </text>
    </comment>
    <comment ref="H24" authorId="0">
      <text>
        <r>
          <rPr>
            <sz val="8"/>
            <rFont val="Tahoma"/>
            <family val="2"/>
          </rPr>
          <t xml:space="preserve">Taxa incidente sobre o total geral dos custos e despesas, </t>
        </r>
        <r>
          <rPr>
            <b/>
            <sz val="8"/>
            <rFont val="Tahoma"/>
            <family val="2"/>
          </rPr>
          <t>excluídas as despesas fiscais</t>
        </r>
        <r>
          <rPr>
            <sz val="8"/>
            <rFont val="Tahoma"/>
            <family val="2"/>
          </rPr>
          <t>.    Ver</t>
        </r>
        <r>
          <rPr>
            <b/>
            <sz val="8"/>
            <rFont val="Tahoma"/>
            <family val="2"/>
          </rPr>
          <t xml:space="preserve"> LIMITES</t>
        </r>
        <r>
          <rPr>
            <sz val="8"/>
            <rFont val="Tahoma"/>
            <family val="2"/>
          </rPr>
          <t xml:space="preserve"> no Acórdão Nº 2409/2011 -TCU -Plenário para as diversas faixas de obra:</t>
        </r>
      </text>
    </comment>
    <comment ref="H28" authorId="0">
      <text>
        <r>
          <rPr>
            <sz val="8"/>
            <rFont val="Tahoma"/>
            <family val="2"/>
          </rPr>
          <t>Decreto-Lei nº 406 de 31/12/1968 - De competência de cada Município - Considerar</t>
        </r>
        <r>
          <rPr>
            <b/>
            <sz val="8"/>
            <color indexed="12"/>
            <rFont val="Tahoma"/>
            <family val="2"/>
          </rPr>
          <t xml:space="preserve"> 2% a  5%</t>
        </r>
        <r>
          <rPr>
            <sz val="8"/>
            <rFont val="Tahoma"/>
            <family val="2"/>
          </rPr>
          <t xml:space="preserve"> sobre o Preço de Venda</t>
        </r>
        <r>
          <rPr>
            <b/>
            <sz val="8"/>
            <rFont val="Tahoma"/>
            <family val="2"/>
          </rPr>
          <t>. Observar a Legislação do Município.</t>
        </r>
        <r>
          <rPr>
            <sz val="8"/>
            <rFont val="Tahoma"/>
            <family val="2"/>
          </rPr>
          <t>Solicitar informação na Secretaria Municipal de Fazenda da alíquota decretada pelo Município.</t>
        </r>
      </text>
    </comment>
    <comment ref="H29"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0"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1" authorId="0">
      <text>
        <r>
          <rPr>
            <sz val="8"/>
            <rFont val="Tahoma"/>
            <family val="2"/>
          </rPr>
          <t xml:space="preserve">Lei nº 12.844 de 19/07/2013 . Alíquota de </t>
        </r>
        <r>
          <rPr>
            <b/>
            <sz val="8"/>
            <rFont val="Tahoma"/>
            <family val="2"/>
          </rPr>
          <t>2,00%</t>
        </r>
        <r>
          <rPr>
            <sz val="8"/>
            <rFont val="Tahoma"/>
            <family val="2"/>
          </rPr>
          <t xml:space="preserve"> sobre a</t>
        </r>
        <r>
          <rPr>
            <b/>
            <sz val="8"/>
            <rFont val="Tahoma"/>
            <family val="2"/>
          </rPr>
          <t xml:space="preserve"> receita  bruta </t>
        </r>
        <r>
          <rPr>
            <sz val="8"/>
            <rFont val="Tahoma"/>
            <family val="2"/>
          </rPr>
          <t>da empresa, substituindo a Contribuição Previdenciária Patronal de 20% sobre a Folha de Pagamentos</t>
        </r>
      </text>
    </comment>
  </commentList>
</comments>
</file>

<file path=xl/sharedStrings.xml><?xml version="1.0" encoding="utf-8"?>
<sst xmlns="http://schemas.openxmlformats.org/spreadsheetml/2006/main" count="1257" uniqueCount="796">
  <si>
    <t>TOTAL</t>
  </si>
  <si>
    <t>ESTADO DO RIO DE JANEIRO</t>
  </si>
  <si>
    <t xml:space="preserve">PREÇO UNITÁRIO </t>
  </si>
  <si>
    <t>ÍTEM</t>
  </si>
  <si>
    <t xml:space="preserve"> DESCRIÇÃO DOS SERVIÇOS</t>
  </si>
  <si>
    <t>UNID.</t>
  </si>
  <si>
    <t>QUANT.</t>
  </si>
  <si>
    <t>PREÇO TOTAL</t>
  </si>
  <si>
    <t>H</t>
  </si>
  <si>
    <t>M3XMES</t>
  </si>
  <si>
    <t>T X KM</t>
  </si>
  <si>
    <t>M2</t>
  </si>
  <si>
    <t>T</t>
  </si>
  <si>
    <t>KG</t>
  </si>
  <si>
    <t>M3</t>
  </si>
  <si>
    <t>M</t>
  </si>
  <si>
    <t>M2XKM</t>
  </si>
  <si>
    <t>M2XMES</t>
  </si>
  <si>
    <t>UN</t>
  </si>
  <si>
    <t>SONDAGEM ROTATIVA COM COROA DE WIDIA,EM SOLO,DIAMETRO AX,VERTICAL,INCLUSIVE DESLOCAMENTO DENTRO DO CANTEIRO E INSTALACAODA SONDA EM CADA FURO</t>
  </si>
  <si>
    <t>PREPARO MANUAL DE TERRENO,COMPREENDENDO ACERTO,RASPAGEM EVENTUALMENTE ATE 0.30M DE PROFUNDIDADE E AFASTAMENTO LATERAL DOMATERIAL EXCEDENTE,EXCLUSIVE COMPACTACAO</t>
  </si>
  <si>
    <t>REGULARIZACAO DE TERRENO COM TRATOR EM TORNO DE 80CV,COMPREENDENDO ACERTO,RASPAGEM EVENTUALMENTE ATE 0,30M DE PROFUNDIDADE E AFASTAMENTO LATERAL DO MATERIAL EXCEDENTE</t>
  </si>
  <si>
    <t>LOCACAO DE OBRA COM APARELHO TOPOGRAFICO SOBRE CERCA DE MARCACAO,INCLUSIVE CONSTRUCAO DESTA E SUA PRE-LOCACAO E O FORNECIMENTO DO MATERIAL E TENDO POR MEDICAO O PERIMETRO A CONSTRUIR</t>
  </si>
  <si>
    <t>MES</t>
  </si>
  <si>
    <t>TAPUME DE VEDACAO OU PROTECAO,EXECUTADO COM TELHAS TRAPEZOIDAIS DE ACO GALVANIZADO,ESPESSURA DE 0,5MM,ESTAS COM 4 VEZESDE UTILIZACAO,INCLUSIVE ENGRADAMENTO DE MADEIRA,UTILIZADO 2VEZES E PINTURA ESMALTE SINTETICO NA FACE EXTERNA</t>
  </si>
  <si>
    <t>BARRACAO OBRA C/PAREDES CHAPAS MADEIRA COMPENSADA,PLASTIF.,LISA,COLAGEM FENOLICA,PROVA D`AGUA,2,44X1,22M E 9MM ESP.PISOE ESTRUTURA MADEIRA 3ª,COBERTURA TELHAS ONDULADAS 6MM FIBROCIMENTO,EXCL.PINT.E LIGACOES PROVISORIAS,INCL.INST.,APARELHOS,ESQUADRIAS E FERRAG. PROJ.Nº2005/EMOP,ESCRITORIO,SANITARIOS,DEPOSITOS E TORRE C/CAIXA D`AGUA 500L,REAPROVEITADO 5 VEZES</t>
  </si>
  <si>
    <t>INSTALACAO E LIGACAO PROVISORIA PARA ABASTECIMENTO DE AGUA EESGOTAMENTO SANITARIO EM CANTEIRO DE OBRAS,INCLUSIVE ESCAVACAO,EXCLUSIVE REPOSICAO DA PAVIMENTACAO DO LOGRADOURO PUBLICO</t>
  </si>
  <si>
    <t>INSTALACAO E LIGACAO PROVISORIA DE ALIMENTACAO DE ENERGIA ELETRICA,EM BAIXA TENSAO,PARA CANTEIRO DE OBRAS,M3-CHAVE 100A,CARGA 3KW,20CV,EXCLUSIVE O FORNECIMENTO DO MEDIDOR</t>
  </si>
  <si>
    <t>PLACA DE IDENTIFICACAO DE OBRA PUBLICA,TIPO BANNER/PLOTTER,CONSTITUIDA POR LONA E IMPRESSAO DIGITAL,INCLUSIVE SUPORTES DE MADEIRA.FORNECIMENTO E COLOCACAO</t>
  </si>
  <si>
    <t>ESCAVACAO MANUAL EM MATERIAL DE 1ªCATEGORIA,A CEU ABERTO,ATE0,50M DE PROFUNDIDADE COM REMOCAO ATE 1 DAM</t>
  </si>
  <si>
    <t>ATERRO COM MATERIAL DE 1ª CATEGORIA,COMPACTADO MANUALMENTE EM CAMADAS DE 20CM DE MATERIAL APILOADO,PROVENIENTE DE JAZIDADISTANTE ATE 25KM,INCLUSIVE ESCAVACAO,CARGA,TRANSPORTE EM CAMINHAO BASCULANTE,DESCARGA,ESPALHAMENTO E IRRIGACAO MANUAIS</t>
  </si>
  <si>
    <t>COMPACTACAO DE MATERIAL DE 1ªCATEGORIA,INCLUSIVE DESCARGA DECAMINHAO BASCULANTE,MOVIMENTACAO A 1 TIRO DE PA,ESPALHAMENTO E SOCAMENTO MANUAL EM CAMADAS DE 30CM DE MATERIAL APILOADO</t>
  </si>
  <si>
    <t>REATERRO DE VALA/CAVA COM PO-DE-PEDRA,INCLUSIVE FORNECIMENTODO MATERIAL E COMPACTACAO MANUAL</t>
  </si>
  <si>
    <t>ESCAVACAO MECANICA DE VALA NAO ESCORADA,EM MATERIAL DE 1ªCATEGORIA,ATE 1,50M DE PROFUNDIDADE,UTILIZANDO RETRO-ESCAVADEIRA,EXCLUSIVE ESGOTAMENTO</t>
  </si>
  <si>
    <t>TRANSPORTE DE CARGA DE QUALQUER NATUREZA,EXCLUSIVE AS DESPESAS DE CARGA E DESCARGA,TANTO DE ESPERA DO CAMINHAO COMO DO SERVENTE OU EQUIPAMENTO AUXILIAR,A VELOCIDADE MEDIA DE 30KM/H,EM CAMINHAO BASCULANTE A OLEO DIESEL,COM CAPACIDADE UTIL DE8T</t>
  </si>
  <si>
    <t>CARGA DE MATERIAL COM PA-CARREGADEIRA DE 1,30M3,EXCLUSIVE DESPESAS COM O CAMINHAO,COMPREENDENDO TEMPO COM ESPERA E OPERACAO PARA CARGAS DE 50T POR DIA DE 8H</t>
  </si>
  <si>
    <t>TRANSPORTE DE ANDAIME TUBULAR,CONSIDERANDO-SE A AREA DE PROJECAO VERTICAL DO ANDAIME,EXCLUSIVE CARGA,DESCARGA E TEMPO DEESPERA DO CAMINHAO(VIDE ITEM 04.021.0010)</t>
  </si>
  <si>
    <t>CARGA E DESCARGA MANUAL DE ANDAIME TUBULAR,INCLUSIVE TEMPO DE ESPERA DO CAMINHAO,CONSIDERANDO-SE A AREA DE PROJECAO VERTICAL</t>
  </si>
  <si>
    <t>DEMOLICAO MANUAL DE CONCRETO SIMPLES COM EMPILHAMENTO LATERAL DENTRO DO CANTEIRO DE SERVICO</t>
  </si>
  <si>
    <t>DEMOLICAO MANUAL DE ALVENARIA DE PEDRA SECA,INCLUSIVE EMPILHAMENTO DENTRO DO CANTEIRO DE SERVICO</t>
  </si>
  <si>
    <t>DEMOLICAO DE DIVISORIAS DE PLACAS DE MARMORITE OU CONCRETO</t>
  </si>
  <si>
    <t>REMOCAO DE COBERTURA EM TELHAS COLONIAIS,INCLUSIVE MADEIRAMENTO,MEDIDO O CONJUNTO PELA AREA REAL DE COBERTURA</t>
  </si>
  <si>
    <t>REMOCAO DE FORRO DE ESTUQUE,GESSO,PLACAS PRENSADAS E SEMELHANTES</t>
  </si>
  <si>
    <t>REMOCAO DE PAVIMENTACAO DE LAJOTAS DE CONCRETO,ALTAMENTE VIBRADO,INTERTRAVADO,PRE-FABRICADO</t>
  </si>
  <si>
    <t>ARRANCAMENTO DE BARROTEAMENTO DE DIMENSOES ATE 3"X9" OU DE GRAZEPES CHUMBADOS EM PISOS OU PAREDES,SEM APROVEITAMENTO DOMATERIAL RETIRADO</t>
  </si>
  <si>
    <t>ARRANCAMENTO DE PORTAS,JANELAS E CAIXILHOS DE AR CONDICIONADO OU OUTROS</t>
  </si>
  <si>
    <t>ARRANCAMENTO DE APARELHOS DE ILUMINACAO, INCLUSIVE LAMPADAS</t>
  </si>
  <si>
    <t>ARRANCAMENTO DE APARELHOS SANITARIOS</t>
  </si>
  <si>
    <t>ARRANCAMENTO DE BANCADA DE PIA/LAVATORIO OU BANCA SECA DE ATE 1,00M DE ALTURA E ATE 0,80M DE LARGURA</t>
  </si>
  <si>
    <t>ARRANCAMENTO DE GRADES,GRADIS,ALAMBRADOS,CERCAS E PORTOES</t>
  </si>
  <si>
    <t>TRANSPORTE HORIZONTAL DE MATERIAL DE 1ªCATEGORIA OU ENTULHO,EM CARRINHOS,A 30,00M DE DISTANCIA,INCLUSIVE CARGA A PA</t>
  </si>
  <si>
    <t>LIMPEZA MANUAL DE POCO DE VISITA DE ATE 3,00M DE PROFUNDIDADE,COM TRANSPORTE DO MATERIAL RETIRADO ATE 10KM DE DISTANCIA,INCLUSIVE CARGA MANUAL E DESCARGA MECANICA</t>
  </si>
  <si>
    <t>LIMPEZA MANUAL DE RAMAL DE RALO,COM DIAMETRO MENOR QUE 0,40M,COM TRANSPORTE DO MATERIAL RETIRADO ATE 10KM DE DISTANCIA,INCLUSIVE CARGA MANUAL E DESCARGA MECANICA</t>
  </si>
  <si>
    <t>MONTAGEM E DESMONTAGEM DE ANDAIME COM ELEMENTOS TUBULARES,CONSIDERANDO-SE A AREA VERTICAL RECOBERTA</t>
  </si>
  <si>
    <t>LONA DE POLIETILENO(LONA TERREIRO)COM ESPESSURA DE 0,20MM PARA IMPERMEABILIZACAO DE SOLO,MEDIDA PELA AREA COBERTA,INCLUSIVE PERDAS E TRANSPASSE</t>
  </si>
  <si>
    <t>TUBO DE CONCRETO ARMADO,CLASSE PA-1(NBR 8890/03),PARA GELERIAS DE AGUAS PLUVIAIS,COM DIAMETRO DE 300MM,ATERRO E SOCA ATEA ALTURA DA GERATRIZ SUPERIOR DO TUBO,CONSIDERANDO O MATERIAL DA PROPRIA ESCAVACAO,INCLUSIVE FORNECIMENTO DO MATERIAL PARA REJUNTAMENTO COM ARGAMASSA DE CIMENTO E AREIA,NO TRACO 1:4 E ACERTO DE FUNDO DE VALA.FORNECIMENTO E ASSENTAMENTO</t>
  </si>
  <si>
    <t>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</si>
  <si>
    <t>POCO DE VISITA EM ALVENARIA DE BLOCOS DE CONCRETO(20X20X40CM),PAREDES DE 0,20M DE ESP.C/1,40X1,40X1,50M,P/COLETOR AGUASPLUVIAIS DE 0,90M DE DIAM.UTILIZ.ARG.CIM.AREIA,TRACO 1:4,SENDO PAREDES CHAPISCADAS E REVESTIDAS INTERNAMENTE C/ARG.ENCHIMENTO DOS BLOCOS E BASE EM CONCRETO SIMPLES,TAMPA CONCRETO ARMADO,DEGRAU FERRO FUNDIDO,INCL.FORN.DE TODOS OS MATERIAIS</t>
  </si>
  <si>
    <t>CAIXA DE RALO EM ALVENARIA DE BLOCOS DE CONCRETO(20X20X40CM),EM PAREDES DE 0,20M DE ESPESSURA,DE 0,30X0,90X0,90M,PARA AGUAS PLUVIAIS,SENDO AS PAREDES CHAPISCADAS E REVESTIDAS INTERNAMENTE COM ARGAMASSA,ENCHIMENTO DOS BLOCOS E BASE EM CONCRETO SIMPLES FCK=10MPA E GRELHA DE FERRO FUNDIDO DE 135KG,INCLUSIVE FORNECIMENTO DE TODOS OS MATERIAIS</t>
  </si>
  <si>
    <t>TAMPAO COMPLETO DE FºFº,DE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ASSENTAMENTO</t>
  </si>
  <si>
    <t>EMBASAMENTO DE TUBULACAO,FEITO COM PO-DE-PEDRA</t>
  </si>
  <si>
    <t>BASE DE BRITA GRADUADA,INCLUSIVE FORNECIMENTO DOS MATERIAIS,MEDIDA APOS A COMPACTACAO</t>
  </si>
  <si>
    <t>SUB-BASE DE PO-DE-PEDRA,INCLUSIVE ESPALHAMENTO,IRRIGACAO,COMPACTACAO E FORNECIMENTO DO MATERIAL</t>
  </si>
  <si>
    <t>BASE DE BRITA CORRIDA,INCLUSIVE FORNECIMENTO DOS MATERIAIS,MEDIDA APOS A COMPACTACAO</t>
  </si>
  <si>
    <t>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</si>
  <si>
    <t>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t>
  </si>
  <si>
    <t>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t>
  </si>
  <si>
    <t>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t>
  </si>
  <si>
    <t>MEIO-FIO RETO DE CONCRETO SIMPLES FCK=15MPA,PRE-MOLDADO,TIPODER-RJ,MEDINDO 0,15M NA BASE E COM ALTURA DE 0,30M,REJUNTAMENTO COM ARGAMASSA DE CIMENTO E AREIA NO TRACO 1:3,5,COM FORNECIMENTO DE TODOS OS MATERIAIS,ESCAVACAO E REATERRO</t>
  </si>
  <si>
    <t>PLANTIO DE GRAMA EM PLACAS TIPO ESMERALDA,INCLUSIVE FORNECIMENTO DA GRAMA E TRANSPORTE,EXCLUSIVE PREPARO DO TERRENO E OMATERIAL PARA ESTE</t>
  </si>
  <si>
    <t>PLANTIO DE ARVORE ISOLADA ATE 2,00M DE ALTURA,DE QUALQUER ESPECIE,EM LOGRADOURO PUBLICO,INCLUSIVE TRANSPORTE,TERRA PRETASIMPLES E ESTACA DE MADEIRA(TUTOR),EXCLUSIVE O FORNECIMENTODA ARVORE</t>
  </si>
  <si>
    <t>PLANTIO DE ARBUSTOS DE 50 A 70CM DE ALTURA,FORMANDO JARDIM,COM 12 UNIDADES POR METRO QUADRADO,EXCLUSIVE O FORNECIMENTO</t>
  </si>
  <si>
    <t>ATERRO COM TERRA PRETA VEGETAL,PARA EXECUCAO DE GRAMADOS</t>
  </si>
  <si>
    <t>CORDOES DE CONCRETO SIMPLES,COM SECAO DE 10X25CM,MOLDADOS NOLOCAL,INCLUSIVE ESCAVACAO E REATERRO</t>
  </si>
  <si>
    <t>BANCO DE CONCRETO APARENTE,C/45CM DE LARGURA E 10CM DE ESPESSURA,SOBRE DOIS APOIOS DO MESMO MATERIAL,C/SECAO DE 10X30CM</t>
  </si>
  <si>
    <t>MESA DE CONCRETO ARMADO,COM 4 BANCOS,CONFORME PROJETO CEHAB,REVESTIDOS COM ARGAMASSA DE CIMENTO E AREIA,NO TRACO 1:4. AMESA MEDINDO 0,80X0,80M,COM 0,80M DE ALTURA MAIS A FUNDACAOE OS BANCOS COM 0,35X0,35M E 0,50M DE ALTURA MAIS A FUNDACAO</t>
  </si>
  <si>
    <t>BANCO PARA JARDINS COM 14 REGUAS DE MADEIRA DE LEI,SECAO DE5,5X2,5CM E COMPRIMENTO DE 2,00M,PRESAS COM PARAFUSOS DE PORCAS NOS PES DE FERRO FUNDIDO,ESTES COM 14KG,BARRA DE FERRO AO CENTRO DO ASSENTAMENTO,INCLUSIVE ESPIGAO DE FIXACAO,4 BASES DE CONCRETO DE 15X15X30CM,E PINTURA NA COR A SER INDICADA</t>
  </si>
  <si>
    <t>ALAMBRADO P/CAMPO DE ESPORTE,POSTES TUBO FºGALV.,ESPACADOS 2,00M,DIAMETRO 2",ALTURA 3,00M LIVRES SOBRE O SOLO,FIXADOS EMPRISMAS DE CONCRETO FCK=20MPA,30X30X100CM,SOBRE ESTES POSTES FIXADA TELA ARAME Nº12 PLASTIFICADO MALHA 7,5CM,PRESA EM 2ARAMES Nº12 PLASTIFICADOS,COLOCADOS TRANSV.E ATRAVESSANDO TUBOS SUPERIOR E INFERIOR,COM "T" E CRUZETA 2".FORN.E COLOC.</t>
  </si>
  <si>
    <t>BALANCO MULTIUSO EM TUBO DE FERRO GALV.(EXT.E INTERNAMENTE)DE 2.1/2",2"E 1"E ESP.PAREDE 1/8",COMP.DE 2 BALANCOS SIMPL.C/ASSENT.MAD.APARELH.,1 ESC.DUPLA,1 BARRA SIMPL.E 1 BALANCOP/CADEIR.RODAS C/RAMPA ACESS.PIVOT.,TRAVA P/CADEIR.E P/BALANCO,PISO MAD.INTERTRAV.REFORC.C/CAPAC.CARGA 200KG,PINT.C/UMADEMAO GALVITE E DUAS DE TINTA ESMALTE SINT.FORNEC./COLOCACAO</t>
  </si>
  <si>
    <t>ESCORREGA DE 5/10ANOS C/ALTURA DE 1,57M MADEIRA APARELHADA ETUBOS DE FERRO GALVANIZADO(EXT.E INTERNAMENTE)DE 3/4" E 2"E ESPESSURA DE PAREDE DE 1/8",COM PINTURA DE BASE GALVITE E2 DEMAOS DE ACABAMENTO.FORNECIMENTO E COLOCACAO</t>
  </si>
  <si>
    <t>GANGORRA DE 5/10ANOS C/2 PRANCHAS,MADEIRA APARELHADA, ESTASFIXADAS EM TUBO DE FERRO GALVANIZADO(EXT.E INTERNAMENTE) DE2"E 2 1/2" E ESPESSURA DE PAREDE DE 1/8",COM PINTURA DE BASEGALVITE E 2 DEMAOS DE ACABAMENTO.FORNECIMENTO E COLOCACAO</t>
  </si>
  <si>
    <t>CONCRETO DOSADO RACIONALMENTE PARA UMA RESISTENCIA CARACTERISTICA A COMPRESSAO DE 10MPA,COMPREENDENDO APENAS O FORNECIMENTO DOS MATERIAIS,INCLUSIVE 5% DE PERDAS</t>
  </si>
  <si>
    <t>PREPARO DE CONCRETO,COMPREENDENDO MISTURA E AMASSAMENTO EM UMA BETONEIRA DE 600L,ADMITINDO-SE UMA PRODUCAO APROXIMADA DE3,50M3/H,EXCLUINDO O FORNECIMENTO DOS MATERIAIS</t>
  </si>
  <si>
    <t>LANCAMENTO DE CONCRETO EM PECAS ARMADAS,INCLUSIVE TRANSPORTEHORIZONTAL ATE 20,00M EM CARRINHOS,E VERTICAL ATE 10,00M COM TORRE E GUINCHO,COLOCACAO,ADENSAMENTO E ACABAMENTO,CONSIDERANDO UMA PRODUCAO APROXIMADA DE 3,50M3/H</t>
  </si>
  <si>
    <t>CONCRETO ARMADO,FCK=25MPA,INCLUINDO MATERIAIS PARA 1,00M3 DECONCRETO(IMPORTADO DE USINA)ADENSADO E COLOCADO,12,00M2 DEAREA MOLDADA,FORMAS E ESCORAMENTO CONFORME ITENS 11.004.0022E 11.004.0035,80KG DE ACO CA-50,INCLUINDO MAO-DE-OBRA PARACORTE,DOBRAGEM,MONTAGEM E COLOCACAO NAS FORMAS</t>
  </si>
  <si>
    <t>ESTRUTURA METALICA,COM ACO ASTM A-572,PARA ESTRUTURA DE EDIFICACOES,PILARES,VIGAS PRINCIPAIS E SECUNDARIAS,ESCADAS,PATAMARES E CHAPAS DAS BASES DA FUNDACAO,PINTURA DE TRATAMENTO,INCLUSIVE FORNECIMENTO DE TODOS OS MATERIAIS PARA LIGACOES E FIXACOES E MONTAGEM</t>
  </si>
  <si>
    <t>ALVENARIA DE TIJOLOS CERAMICOS FURADOS 10X20X30CM,COMPLEMENTADA COM 6% DE TIJOLOS DE 10X20X20CM,ASSENTES COM ARGAMASSA DE CIMENTO E SAIBRO,NO TRACO 1:8,EM PAREDES DE MEIA VEZ(0,10M) DE SUPERFICIE CORRIDA,ATE 3,00M DE ALTURA E MEDIDA PELA AREA REAL</t>
  </si>
  <si>
    <t>ALVENARIA DE BLOCOS DE CONCRETO 20X20X40CM,ASSENTES COM ARGAMASSA DE CIMENTO E AREIA,NO TRACO 1:6,EM PAREDES DE 0,20M DEESPESSURA,DE SUPERFICIE CORRIDA,ATE 3,00M DE ALTURA E MEDIDA PELA AREA REAL</t>
  </si>
  <si>
    <t>ALVENARIA PARA CAIXAS ENTERRADAS,ATE 0,80M DE PROFUNDIDADE,COM BLOCOS DE CONCRETO DE 10X20X40CM,COM ARGAMASSA DE CIMENTOE AREIA,NO TRACO 1:4 E CONCRETO 20MPA,PARA PREENCHIMENTO DOS FUROS DOS MESMOS,EM PAREDES DE MEIA VEZ(0,10M)</t>
  </si>
  <si>
    <t>EMBOCO COM ARGAMASSA DE CIMENTO E AREIA,NO TRACO 1:3 COM 2CMDE ESPESSURA,INCLUSIVE CHAPISCO DE CIMENTO E AREIA,NO TRACO1:3,COM 9MM DE ESPESSURA</t>
  </si>
  <si>
    <t>REVESTIMENTO EXTERNO,DE UMA VEZ,COM ARGAMASSA DE CIMENTO E TERRA PRETA DE EMBOCO,NO TRACO 1:2,COM 3CM DE ESPESSURA,INCLUSIVE CHAPISCO DE CIMENTO E AREIA,NO TRACO 1:3,COM ESPESSURADE 9MM</t>
  </si>
  <si>
    <t>TELA DE REFORCO PARA REVESTIMENTO COM ARGAMASSA(EXCLUSIVE ESTA),FIXADA NO SUBSTRATO POR MEIO DE GRAMPOS DE ACO GALVANIZADO Nº12.FORNECIMENTO E COLOCACAO</t>
  </si>
  <si>
    <t>TELA DE FIO DE ARAME GALVANIZADO,FIO 12,COM MALHA DE 1",FIXADA EM ALVENARIA PARA PROTECAO DE REVESTIMENTO,EXCLUSIVE CHAPISCO E REVESTIMENTO.FORNECIMENTO E COLOCACAO</t>
  </si>
  <si>
    <t>REVESTIMENTO DE PAREDES COM CERAMICA 25X40CM E 8,5MM DE ESPESSURA,ASSENTE CONFORME ITEM 13.025.0058</t>
  </si>
  <si>
    <t>REVESTIMENTO DE PAREDE COM GRANITO CINZA CORUMBA,EM PLACAS,COM ESPESSURA DE 2CM,POLIDO,ASSENTE COM GRAMPOS DE METAL E ARGAMASSA DE CIMENTO,AREIA E SAIBRO,NO TRACO 1:3:3 E REJUNTAMENTO PRONTO</t>
  </si>
  <si>
    <t>MOLDURA EXTERNA EXECUTADA NO PERIMETRO DAS ESQUADRIAS COM GRANITO CINZA CORUMBA,2CM DE ESPESSURA,COM 2 POLIMENTOS,ASSENTE COMO EM 13.036.0010</t>
  </si>
  <si>
    <t>REVESTIMENTO DE TETOS COMO FORRO OU REBAIXO, COM LAMBRI DEMADEIRA DE LEI,FEITO COM REGUAS DE 10CM DE LARGURA,EXCLUSIVEENTARUGAMENTO</t>
  </si>
  <si>
    <t>BARROTEAMENTO PARA FORRO FEITO COM MADEIRA DE LEI DE 2X10CM,ESPACADO DE 50CM</t>
  </si>
  <si>
    <t>FORRO ESTRUTURADO MONOLITICO C/PLACA GESSO ACARTONADO,TIPO RU(RESISTENTE A UMIDADE),APLICADO SIST.DRYWALL,LARG.1200MM,ESP.12,5MM,C/TRAT.DE JUNTAS P/UNIFORMIZACAO DA SUPERFICIE,SENDO APARAFUSADA EM ESTRUT.ACO GALV.SUSPENSA POR MEIO DE PENDURAIS FIXADOS EM ESTRUTURA SUPERIOR,COM O PERIMETRO EXECUTADOCOM CANTONEIRAS DE ACO GALVANIZADO.FORNECIMENTO E COLOCACAO</t>
  </si>
  <si>
    <t>PISO CIMENTADO,COM 1,5CM DE ESPESSURA,COM ARGAMASSA DE CIMENTO E AREIA,NO TRACO 1:3,ALISADO A COLHER, SOBRE BASE EXISTENTE</t>
  </si>
  <si>
    <t>CONTRAPISO,BASE OU CAMADA REGULARIZADORA,EXECUTADA COM ARGAMASSA DE CIMENTO E AREIA,NO TRACO 1:4,NA ESPESSURA DE 5CM</t>
  </si>
  <si>
    <t>RECOMPOSICAO DE PASSEIO,DEVIDO A ABERTURA DE VALA PARA ASSENTAMENTO DE TUBULACAO,INCLUSIVE REMOCAO DO MATERIAL SOLTO,CONCRETAGEM ATE 8CM DE ESPESSURA, ACABAMENTO COM 2CM DE ESPESSURA  COM ARGAMASSA DE CIMENTO E AREIA, NO TRACO 1:4 E CARGA,TRANSPORTE E DESCARGA DO MATERIAL EXCEDENTE ATE 20KM</t>
  </si>
  <si>
    <t>PEITORIL EM GRANITO CINZA CORUMBA,2CM DE ESPESSURA,LARGURA DE 15 A 18CM,ASSENTADO COM NATA DE CIMENTO SOBRE ARGAMASSA DECIMENTO,SAIBRO E AREIA,NO TRACO 1:3:3 E REJUNTAMENTO COM CIMENTO BRANCO</t>
  </si>
  <si>
    <t>SOLEIRA EM GRANITO CINZA CORUMBA,2CM DE ESPESSURA,COM 2 POLIMENTOS,LARGURA DE 15CM, ASSENTE EM SUPERFICIE EM OSSO,COM NATA DE CIMENTO SOBRE ARGAMASSA DE CIMENTO,SAIBRO E AREIA,NO TRACO 1:2:2 E REJUNTAMENTO COM CIMENTO BRANCO E CORANTE</t>
  </si>
  <si>
    <t>PISO DE CONCRETO ARMADO MONOLITICO,C/JUNTA FRIA,ALISADO C/REGUA VIBRATORIA,ESPESSURA 10CM,SOBRE TERRENO ACERTADO E SOBRELASTRO DE BRITA,EXCLUSIVE ACERTO DO TERRENO,INCLUSIVE BRITA,LONA DE TECIDO RESINADO,TELA SOLDADA 15X15CM #4,2MM(DUPLA),CONCRETO USINADO RESISTENCIA A COMPRESSAO 20MPA C/TRANSPORTEDO CONCRETO E TODA A MAO-DE-OBRA E EQUIPAMENTOS NECESSARIOS</t>
  </si>
  <si>
    <t>CAMADA IMPERMEABILIZADORA DE PISO,DE CONCRETO SIMPLES,COM 8CM DE ESPESSURA,NO TRACO 1:3:4,COM IMPERMEABILIZANTE DE PEGANORMAL ADICIONADO A AGUA DA MISTURA DO CONCRETO NA DOSAGEM 1:12</t>
  </si>
  <si>
    <t>CORRIMAO DE TUBO DE FERRO GALVANIZADO DE 1.1/4",PRESO POR CHUMBADORES A CADA METRO.FORNECIMENTO E COLOCACAO</t>
  </si>
  <si>
    <t>JANELA DE ALUMINIO ANODIZADO  EM BRONZE OU PRETO DE CORRER,COM DUAS FOLHAS DE CORRER,EM PERFIS SERIE 28.FORNECIMENTO ECOLOCACAO</t>
  </si>
  <si>
    <t>JANELA DE ALUMINIO ANODIZADO EM BRONZE OU PRETO DE CORRER,COM DUAS FOLHAS FIXAS E DUAS FOLHAS DE CORRER,EM PERFIS SERIE28.FORNECIMENTO E COLOCACAO</t>
  </si>
  <si>
    <t>ESPELHO DE CRISTAL,4MM DE ESPESSURA.COM MOLDURA DE MADEIRA.FORNECIMENTO E COLOCACAO</t>
  </si>
  <si>
    <t>VIDRO TEMPERADO INCOLOR,10MM DE ESPESSURA,PARA PORTAS OU PAINEIS FIXOS,EXCLUSIVE FERRAGENS.FORNECIMENTO E COLOCACAO</t>
  </si>
  <si>
    <t>VIDRO TEMPERADO,INCOLOR,COM 6MM DE ESPESSURA,ENCAIXILHADO EMMADEIRA,ALUMINIO OU FERRO.FORNECIMENTO E COLOCACAO</t>
  </si>
  <si>
    <t>PORTA DE MADEIRA DE LEI MACICA COM 5 ALMOFADAS,DE 80X210X3,5CM,MARCO DE 7X3CM E ALIZARES 5X2CM EM UMA FACE,EXCLUSIVE FERRAGENS.FORNECIMENTO E COLOCACAO</t>
  </si>
  <si>
    <t>GUARDA-CORPO DE MADEIRA DE LEI APARELHADA,NA ALTURA UTIL DE1,00M,ENGASTADO 5CM NO CONCRETO,INTERCALADO POR MONTANTES DE7,5CMX11,25CM/3"X4.1/2",COM ESPACAMENTO DE 1,00M,FORMANDO MODULOS "X",PARA CONTRAVENTAMENTO,COM PECAS DE 3,75CMX7,5CM/1.1/2"X3".FORNECIMENTO E COLOCACAO</t>
  </si>
  <si>
    <t>FERRAGENS PARA PORTA DE MADEIRA,DE 1 FOLHA,DE ABRIR,DE ENTRADA PRINCIPAL, CONSTANDO DE FORNEC.S/COLOCACAO,DE:-FECHADURADE CILINDRO CENTRAL,DE LATAO,ACABAMENTO CROMADO;-MACANETA TIPO BOLA,E ESPELHO CIRCULAR,DE LATAO,ACABAMENTO CROMADO;-3 DOBRADICAS 3"X3" DE ACO LAMINADO,COM PINO (EIXO) E BOLAS DE FERRO</t>
  </si>
  <si>
    <t>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t>
  </si>
  <si>
    <t>FERRAGENS P/PORTAS DIVISORIAS,1 FOLHA,REVEST.MAD.OU LAMINADOVINILICO,CONST.FORN.S/COLOC.DE:-FECHADURA CILINDRO CENTRAL,LATAO,ACABAMENTO CROMADO, MACANETA TIPO BOLA E ESPELHO CIRCULAR(CONJUNTO),ACABAMENTO CROMADO;-1 FECHO EMBUT.LATAO POLIDO,ACABAMENTO CROMADO,C/40CM;-3 DOBRADICAS DE 3"X2.1/2",LATAO,ACABAMENTO CROMADO,COM PINO,BOLAS E ANEIS DE LATAO</t>
  </si>
  <si>
    <t>FERRAGENS PARA PORTAS(CONJUNTO COMPLETO) DE 2 FOLHAS DE VIDRO TEMPERADO DE 10MM,CONSTANDO DE FORNECIMENTO SEM COLOCACAO(ESTA INCLUIDA NO FORNECIMENTO E COLOCACAO DO VIDRO),EXCLUSIVE MOLA HIDRAULICA DE PISO(VIDE ITEM 14.007.0190)</t>
  </si>
  <si>
    <t>MOLA HIDRAULICA DE PISO PARA PORTAS DE VIDRO TEMPERADO DE 10MM.FORNECIMENTO</t>
  </si>
  <si>
    <t>FERRAGENS PARA PAINEIS FIXOS DE VIDRO TEMPERADO DE 10MM(CONJUNTO COMPLETO),CONSTANDO DE FORNECIMENTO SEM COLOCACAO(ESTAINCLUIDA NO FORNECIMENTO E COLOCACAO DO VIDRO)</t>
  </si>
  <si>
    <t>FERRAGENS PARA DIVISORIAS DE MARMORE OU MARMORITE,DE SANITARIOS,CONSTANDO DE FORNECIMENTO SEM COLOCACAO(ESTA INCLUIDA NOFORNECIMENTO E COLOCACAO DA DIVISORIA),DE:-4 CANTONEIRAS DEALUMINIO PARA FIXACAO DA PLACA;-12 PARAFUSOS DE ALUMINIO DE3/4"X5/16" COM ROSCA</t>
  </si>
  <si>
    <t>CAIXA DE ALVENARIA EM TIJOLOS MACICOS(7X10X20CM),EM PAREDESDE MEIA VEZ,COM DIMENSOES DE 0,80X0,80X1,00M,ASSENTADA COM ARGAMASSA DE CIMENTO E AREIA,NO TRACO 1:4,REVESTIDA INTERNAMENTE COM A MESMA ARGAMASSA,COM FUNDO DE CONCRETO E TAMPA DE CONCRETO ARMADO</t>
  </si>
  <si>
    <t>TAMPA DE CONCRETO ARMADO 10MPA,ESPESSURA DE 6CM,PARA CAIXA DE INSPECAO COM 60CM DE DIAMETRO.FORNECIMENTO E COLOCACAO</t>
  </si>
  <si>
    <t>REPARO EM CAIXA DE PASSAGEM DE ENERGIA ELETRICA,DE ALVENARIADE 60X60CM,COM TROCA DE TAMPA DE CONCRETO COM ESPESSURA DE6CM</t>
  </si>
  <si>
    <t>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t>
  </si>
  <si>
    <t>ALCA PARA BARRILETE DE DISTRIBUICAO,DO TIPO CONCENTRADO,SOBRESERVATORIO DUPLO,INCLUSIVE RAMAIS PARA EXTRAVASOR E LIMPEZA COMPREENDENDO:5,50M DE TUBO DE PVC 50MM,REGISTROS E CONEXOES.FORNECIMENTO E INSTALACAO</t>
  </si>
  <si>
    <t>COLUNA DE PVC,DE DIAMETRO 32MM,EXCLUSIVE PECAS DE DERIVACAOE RASGO EM ALVENARIA.FORNECIMENTO E ASSENTAMENTO</t>
  </si>
  <si>
    <t>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t>
  </si>
  <si>
    <t>RALO SIFONADO PVC RIGIDO (150X185)X75MM,EM PAVIMENTO TERREO,COM SAIDA DE 75MM,GRELHA REDONDA E PORTA-GRELHA,COMPREENDENDO:3,00M DE TUBO DE PVC DE 75MM E SUA LIGACAO AO RAMAL DE VENTILACAO.FORNECIMENTO E INSTALACAO</t>
  </si>
  <si>
    <t>TUBO PARA VENTILACAO EM PVC DE 100MM.INCLUSIVE CONEXOES.FORNECIMENTO E ASSENTAMENTO</t>
  </si>
  <si>
    <t>TUBO DE QUEDA EM PVC REFORCADO DE 150MM,INCLUSIVE "T" SANITARIO.FORNECIMENTO E ASSENTAMENTO</t>
  </si>
  <si>
    <t>INSTALACAO E ASSENTAMENTO DE AR CONDICIONADO TIPO SPLIT DE 30000 BTU'S,COM 1 CONDENSADOR E 1 EVAPORADOR,(VIDE FORNECIMENTO DO APARELHO NA FAMILIA 18.030)INCLUSIVE ACESSORIOS DE FIXACAO,EXCLUSIVE ALIMENTACAO ELETRICA E INTERLIGACAO AO CONDENSADOR/EVAPORADOR (VIDE ITEM 15.005.0255)</t>
  </si>
  <si>
    <t>TUBULACAO EM COBRE PARA INTERLIGACAO DE SPLIT SYSTEM AO CONDENSADOR/EVAPORADOR,INCLUSIVE ISOLAMENTO TERMICO,ALIMENTACAOELETRICA,CONEXOES E FIXACAO,PARA APARELHOS ATE 48000 BTU'S.FORNECIMENTO E INSTALACAO</t>
  </si>
  <si>
    <t>FIO DE COBRE COM ISOLAMENTO TERMOPLASTICO,ANTICHAMA,COMPREENDENDO:PREPARO,CORTE E ENFIACAO EM ELETRODUTOS,NA BITOLA DE 1,5MM2,450/750V.FORNECIMENTO E COLOCACAO</t>
  </si>
  <si>
    <t>FIO DE COBRE COM ISOLAMENTO TERMOPLASTICO,ANTICHAMA,COMPREENDENDO:PREPARO,CORTE E ENFIACAO EM ELETRODUTOS,NA BITOLA DE 2,5MM2,450/750V.FORNECIMENTO E COLOCACAO</t>
  </si>
  <si>
    <t>FIO DE COBRE COM ISOLAMENTO TERMOPLASTICO,ANTICHAMA,COMPREENDENDO:PREPARO,CORTE E ENFIACAO EM ELETRODUTOS,NA BITOLA DE 4MM2,450/750V.FORNECIMENTO E COLOCACAO</t>
  </si>
  <si>
    <t>FIO DE COBRE COM ISOLAMENTO TERMOPLASTICO,ANTICHAMA,COMPREENDENDO:PREPARO,CORTE E ENFIACAO EM ELETRODUTOS,NA BITOLA DE 6MM2,450/750V.FORNECIMENTO E COLOCACAO</t>
  </si>
  <si>
    <t>INSTALACAO DE PONTO DE LUZ,EMBUTIDO NA LAJE,EQUIVALENTE A 2VARAS DE ELETRODUTO DE PVC RIGIDO DE 1/2",12,00M DE FIO 2,5MM2,CAIXAS,CONEXOES,LUVAS,CURVA E INTERRUPTOR DE EMBUTIR COMPLACA FOSFORESCENTE,INCLUSIVE ABERTURA E FECHAMENTO DE RASGOEM ALVENARIA</t>
  </si>
  <si>
    <t>INSTALACAO DE UM CONJUNTO DE 4 PONTOS DE LUZ,EMBUTIDO NA LAJE,EQUIVALENTE A 7 VARAS DE ELETRODUTO DE PVC RIGIDO DE 3/4",50,00M DE FIO 2,5MM2,CAIXAS,CONEXOES,LUVAS,CURVA E INTERRUPTOR DE EMBUTIR COM PLACA FOSFORESCENTE,INCLUSIVE ABERTURA E FECHAMENTO DE RASGO EM ALVENARIA</t>
  </si>
  <si>
    <t>INSTALACAO DE PONTO DE FORCA ATE 4CV,EQUIVALENTE A 2 VARAS DE ELETRODUTO DE PVC RIGIDO DE 3/4",20,00M DE FIO 4MM2,CAIXASE CONEXOES</t>
  </si>
  <si>
    <t>INSTALACAO DE PONTO PARA 3(TRES)VENTILADORES DE TETO,EQUIVALENTE A 3,30 VARAS DE ELETRODUTOS DE PVC DE 3/4",EMBUTIDO NALAJE,30,00M DE FIO 2,5MM2,CONEXOES,LUVAS E CURVA,EXCLUSIVE INTERRUPTOR E ESPELHO,INCLUSIVE ABERTURA E FECHAMENTO DE RASGO EM ALVENARIA</t>
  </si>
  <si>
    <t>INSTALACAO DE UM CONJUNTO DE 3 TOMADAS,EMBUTIDO NA ALVENARIA,EQUIVALENTE A 4 VARAS DE ELETRODUTO DE PVC RIGIDO DE 3/4",37,00M DE FIO 2,5MM2,CAIXAS,CONEXOES E TOMADAS DE EMBUTIR 2P+T,20A,COM PLACA FOSFORESCENTE,INCLUSIVE ABERTURA E FECHAMENTO DE RASGO EM ALVENARIA</t>
  </si>
  <si>
    <t>INSTALACAO DE PONTO PARA SONOFLETOR DE TETO SOBRE REBAIXO APARTIR DA ELETROCALHA/PERFILADO,EXCLUSIVE SONOFLETOR (VIDE ITEM 18.037.0200) E FIOS,INCLUSIVE ACESSORIOS DE FIXACAO</t>
  </si>
  <si>
    <t>COLOCACAO DE RESERVATORIO DE FIBROCIMENTO,FIBRA DE VIDRO OUSEMELHANTE COM 1000L,INCLUSIVE PECAS DE APOIO EM ALVENARIA EMADEIRA SERRADA,E FLANGES DE LIGACAO HIDRAULICA,EXCLUSIVE FORNECIMENTO DO RESERVATORIO</t>
  </si>
  <si>
    <t>REGISTRO DE GAVETA,EM BRONZE,COM DIAMETRO DE 1/2".FORNECIMENTO E COLOCACAO</t>
  </si>
  <si>
    <t>TUBO DE PVC RIGIDO DE 25MM,SOLDAVEL,INCLUSIVE CONEXOES E EMENDAS,EXCLUSIVE ABERTURA E FECHAMENTO DE RASGO.FORNECIMENTO EASSENTAMENTO</t>
  </si>
  <si>
    <t>TUBO DE PVC RIGIDO DE 40MM,SOLDAVEL,INCLUSIVE CONEXOES E EMENDAS,EXCLUSIVE ABERTURA E FECHAMENTO DE RASGO.FORNECIMENTO EASSENTAMENTO</t>
  </si>
  <si>
    <t>TUBO DE PVC RIGIDO DE 100MM,SOLDAVEL,INCLUSIVE CONEXOES E EMENDAS,EXCLUSIVE ABERTURA E FECHAMENTO DE RASGO.FORNECIMENTOE ASSENTAMENTO</t>
  </si>
  <si>
    <t>ELETRODUTO EM PVC FLEXIVEL,COR AMARELA,DIAMETRO DE 32MM.FORNECIMENTO E COLOCACAO.</t>
  </si>
  <si>
    <t>ABERTURA E FECHAMENTO MANUAL DE RASGO EM ALVENARIA,PARA PASSAGEM DE TUBOS E DUTOS,COM DIAMETRO DE 1/2" A 1"</t>
  </si>
  <si>
    <t>FORNECIMENTO DE AGUA,PELA CEDAE,PARA OBRAS PUBLICAS,CONDIDERANDO UM CONSUMO MENSAL DE ATE 20,00M3,TARIFA "A"</t>
  </si>
  <si>
    <t>LIGACAO PREDIAL DE ESGOTO SANITARIO,SEGUNDO INSTRUCOES DA CEDAE,INCLUSIVE CAIXA DE INSPECAO COM TAMPAO DE FERRO FUNDIDOLEVE,EM LOGRADOURO PAVIMENTADO,COM PARALELEPIPEDOS SOBRE COLCHOES DE AREIA OU PO-DE-PEDRA,E DOTADO DE COLETOR UNICO.ESTECUSTO INCLUI ESCAVACAO E REATERRO</t>
  </si>
  <si>
    <t>CONJUNTO DE MATERIAIS PARA CAVALETE DE RAMAL PREDIAL DE AGUA,PADRAO NORMAL,TIPO A DE 3/4".FORNECIMENTO</t>
  </si>
  <si>
    <t>LIGACAO DE AGUAS PLUVIAIS OU DOMICILIARES SERVIDAS A REDE PUBLICA,EM LOGRADOURO PAVIMENTADO,COM LARGURA ATE 14,00M(INCLUSIVE)</t>
  </si>
  <si>
    <t>MADEIRAMENTO PARA COBERTURA EM QUATRO OU MAIS AGUAS EM TELHAS CERAMICAS,CONSTITUIDO DE CUMEEIRA,TERCAS,RINCOES E ESPIGOES DE 3"X4.1/2",CAIBROS DE 3"X1.1/2",RIPAS DE 1,5X4CM,TUDO EMMADEIRA APARELHADA,SEM TESOURA OU PONTALETE,MEDIDO PELA AREA REAL DO MADEIRAMENTO.FORNECIMENTO E COLOCACAO</t>
  </si>
  <si>
    <t>COBERTURA EM TELHA CERAMICA PORTUGUESA OU ROMANA,EXCLUSIVE CUMEEIRA E MADEIRAMENTO MEDIDA PELA AREA REAL DE COBERTURA.FORNECIMENTO E COLOCACAO</t>
  </si>
  <si>
    <t>CUMEEIRA PARA COBERTURA EM TELHAS FRANCESAS,COLONIAIS,ROMANAOU PORTUGUESA.FORNECIMENTO E COLOCACAO</t>
  </si>
  <si>
    <t>CALHA EM CHAPA DE ACO GALVANIZADO N°24 COM 75CM DE DESENVOLVIMENTO.FORNECIMENTO E COLOCACAO</t>
  </si>
  <si>
    <t>IMPERMEABILIZACAO DE PAREDES DE ALVENARIA DE TIJOLOS CERAMICOS,MACICOS,SEM A PRESENCA DE CAL,COM ABSORCAO DE UMIDADE DOSOLO (UMIDADE ASCENDENTE),EMPREGANDO IMPERMEABILIZANTE LIQUIDO A BASE DE SILICATOS E RESINAS,CONSUMO DE 2KG/M2,QUE POR EFEITO DE CRISTALIZACAO,COLMATA A POROSIDADE DAS ALVENARIAS DE TIJOLO MACICO</t>
  </si>
  <si>
    <t>PINTURA INTERNA OU EXTERNA SOBRE CONCRETO LISO OU REVESTIMENTO,COM TINTA AQUOSA A BASE DE EPOXI INCOLOR OU EM CORES,INCLUSIVE LIMPEZA,E DUAS DEMAOS DE ACABAMENTO</t>
  </si>
  <si>
    <t>PINTURA INTERNA OU EXTERNA SOBRE MADEIRA NOVA,COM ESMALTE SINTETICO ALQUIDICO,BRILHANTE OU ACETINADA EM DUAS DEMAOS SOBRE SUPERFICIE PREPARADA COM MATERIAL DA MESMA LINHA,CONFORMEO ITEM 17.017.0100,EXCLUSIVE ESTE PREPARO</t>
  </si>
  <si>
    <t>PRIMER CONVERTEDOR DE FERRUGEM EM FUNDO DE PROTECAO,EM DUASDEMAOS.FORNECIMENTO E APLICACAO</t>
  </si>
  <si>
    <t>PREPARO DE SUPERFICIES NOVAS,COM REVESTIMENTO LISO,INTERIOR,INCLUSIVE RASPAGEM,LIMPEZA,UMA DEMAO DE SELADOR,UMA DEMAO DEMASSA CORRIDA E LIXAMENTOS NECESSARIOS</t>
  </si>
  <si>
    <t>ENVERNIZAMENTO DE MADEIRA COM VERNIZ A BONECA USANDO GOMA LACA NACIONAL DISSOLVIDA EM ALCOOL,INCLUSIVE LIXAMENTO E APLICACAO DE SUCESSIVAS DEMAOS DE ACABAMENTO ATE A OBTENCAO DO BRILHO</t>
  </si>
  <si>
    <t>REMOCAO DE PINTURA ACRILICA,EPOXI,BORRACHA CLORADA E SEMELHANTES</t>
  </si>
  <si>
    <t>VASO SANITARIO DE LOUCA BRANCA,TIPO MEDIO LUXO,COM CAIXA ACOPLADA,INCLUSIVE RABICHO CROMADO DE 40CM,COM SAIDA DE 1/2",BOLSA DE LIGACAO E ACESSORIOS DE FIXACAO.FORNECIMENTO</t>
  </si>
  <si>
    <t>PORTA PAPEL HIGIENICO EM PLASTICO ABS.FORNECIMENTRO E COLOCACAO</t>
  </si>
  <si>
    <t>ASSENTO SANITARIO DE PLASTICO,TIPO MEDIO LUXO.FORNECIMENTO ECOLOCACAO</t>
  </si>
  <si>
    <t>ASSENTO ESPECIAL PARA VASO SANITARIO PARA PESSOAS COM NECESSIDADES ESPECIFICAS.FORNECIMENTO E COLOCACAO</t>
  </si>
  <si>
    <t>TORNEIRA DE BOIA,EM BRONZE,DE PRESSAO,DE 3/4".FORNECIMENTO ECOLOCACAO</t>
  </si>
  <si>
    <t>BOMBA HIDRAULICA CENTRIFUGA,COM MOTOR ELETRICO,POTENCIA DE 3/4CV,EXCLUSIVE ACESSORIOS.FORNECIMENTO E COLOCACAO</t>
  </si>
  <si>
    <t>SONOFLETOR ACUSTICO DE EMBUTIR COMPLETO,CASADOR DE IMPEDANCIA,POTENCIOMETRO DE VOLUME E ALTO FALANTE DE 6" DE 25W RMS,INCLUSIVE PLUGS,TERMINAIS E CONECTORES,EXCLUSIVE FIOS E INSTALACAO DO PONTO (VIDE ITEM 15.015.0400).FORNECIMENTO E COLOCACAO.</t>
  </si>
  <si>
    <t>DISCO ELETRICO,PARA COMPACTAR E DESEMPENAR PISOS DE CONCRETO,EXCLUSIVE OPERADOR</t>
  </si>
  <si>
    <t>DESEMPENADEIRA ELETRICA PARA ACABAMENTO DE PISOS DE CONCRETO,COMPACTADORA E ADENSADORA,EXCLUSIVE OPERADOR</t>
  </si>
  <si>
    <t>VIBRADOR DE IMERSAO,TUBO DE 48X480MM,COM MANGOTE DE 5,00M DECOMPRIMENTO,MOTOR ELETRICO,EXCLUSIVE OPERADOR</t>
  </si>
  <si>
    <t>REGULARIZACAO E COMPACTACAO DE SUBLEITO,DE ACORDO COM AS "INSTRUCOES PARA EXECUCAO",DO DER-RJ,INCLUSIVE EXECUCAO E O TRANSPORTE DE AGUA,MAS SEM TRANSPORTE E ESCAVACAO DE CORRETIVOS.O CUSTO SE APLICA A AREA EFETIVAMENTE REGULARIZADA</t>
  </si>
  <si>
    <t>LIMPEZA MANUAL DE CAIXA DE RALO</t>
  </si>
  <si>
    <t>LIMPEZA DE CAIXA COLETORA</t>
  </si>
  <si>
    <t>RETIRADA DE POSTE DE CONCRETO OU ACO,DE 3,50 A 9,00M</t>
  </si>
  <si>
    <t>RETIRADA DE LUMINARIA EM ALTURA DE 4,00 A 9,00M</t>
  </si>
  <si>
    <t>RETIRADA DE PROJETOR,INSTALADO EM TETO,PISO,PAREDE OU POSTE</t>
  </si>
  <si>
    <t>RETIRADA DE BRACO PADRAO RIOLUZ,PARA FIXACAO DE LUMINARIAS</t>
  </si>
  <si>
    <t>RETIRADA DE REATOR PARA LAMPADA DE DESCARGA INSTALADO ATE 7,00 DE ALTURA</t>
  </si>
  <si>
    <t>RETIRADA DE EQUIPAMENTO DE COMANDO DE CIRCUITO</t>
  </si>
  <si>
    <t>POSTE DE ACO,CONTINUO,RETO,CONICO,SIMPLES,COM ENGASTAMENTO DA PARTE INFERIOR DA COLUNA DIRETAMENTE NO SOLO,DE 7,00M.FORNECIMENTO E ASSENTAMENTO</t>
  </si>
  <si>
    <t>PINTURA DE POSTE RETO DE ACO,DE 7,00 ATE 9,00M,COM DUAS DEMAOS DE TINTA FENOLICA DE ALTA RESISTENCIA AS INTEMPERIES,DE SECAGEM RAPIDA,NA COR ALUMINIO</t>
  </si>
  <si>
    <t>ATERRAMENTO DE POSTE DE ACO,INCLUSIVE FORNECIMENTO DOS MATERIAIS</t>
  </si>
  <si>
    <t>CONJUNTO PARA ATERRAMENTO DE REDE DE B.T.(VER DESENHO A2-134-CP).FORNECIMENTO E INSTALACAO</t>
  </si>
  <si>
    <t>CABO DE COBRE FLEXIVEL DE 750V,SECAO DE 3X6,0MM2,PVC/70°C.FORNECIMENTO</t>
  </si>
  <si>
    <t>BASE EXTERNA PARA RELE FOTOELETRICO.FORNECIMENTO</t>
  </si>
  <si>
    <t>RELE TEMPORIZADO,TIPO FLT 01/NF.FORNECIMENTO</t>
  </si>
  <si>
    <t>RELE FOTOELETRICO INDIVIDUAL,COM BASE EM POSTE (ACO OU CONCRETO) DE ACORDO COM O PADRAO DA RIOLUZ;EXCLUSIVE FORNECIMENTODO RELE E BASE.ASSENTAMENTO</t>
  </si>
  <si>
    <t>01.002.0001-A</t>
  </si>
  <si>
    <t>01.005.0001-A</t>
  </si>
  <si>
    <t>01.006.0010-A</t>
  </si>
  <si>
    <t>01.018.0002-A</t>
  </si>
  <si>
    <t>01.050.0034-A</t>
  </si>
  <si>
    <t>01.050.0113-A</t>
  </si>
  <si>
    <t>02.002.0005-A</t>
  </si>
  <si>
    <t>02.004.0002-B</t>
  </si>
  <si>
    <t>02.015.0001-A</t>
  </si>
  <si>
    <t>02.016.0001-A</t>
  </si>
  <si>
    <t>02.016.0003-A</t>
  </si>
  <si>
    <t>02.020.0002-A</t>
  </si>
  <si>
    <t>03.001.0001-B</t>
  </si>
  <si>
    <t>03.001.0080-B</t>
  </si>
  <si>
    <t>03.009.0030-A</t>
  </si>
  <si>
    <t>03.009.0080-A</t>
  </si>
  <si>
    <t>03.015.0010-A</t>
  </si>
  <si>
    <t>03.016.0015-B</t>
  </si>
  <si>
    <t>04.005.0123-B</t>
  </si>
  <si>
    <t>04.012.0071-B</t>
  </si>
  <si>
    <t>04.020.0122-A</t>
  </si>
  <si>
    <t>04.021.0010-A</t>
  </si>
  <si>
    <t>05.001.0001-A</t>
  </si>
  <si>
    <t>05.001.0002-B</t>
  </si>
  <si>
    <t>05.001.0006-A</t>
  </si>
  <si>
    <t>05.001.0020-A</t>
  </si>
  <si>
    <t>05.001.0023-A</t>
  </si>
  <si>
    <t>05.001.0039-A</t>
  </si>
  <si>
    <t>05.001.0050-A</t>
  </si>
  <si>
    <t>05.001.0055-A</t>
  </si>
  <si>
    <t>05.001.0070-A</t>
  </si>
  <si>
    <t>05.001.0133-A</t>
  </si>
  <si>
    <t>05.001.0134-A</t>
  </si>
  <si>
    <t>05.001.0142-A</t>
  </si>
  <si>
    <t>05.001.0143-A</t>
  </si>
  <si>
    <t>05.001.0144-A</t>
  </si>
  <si>
    <t>05.001.0145-A</t>
  </si>
  <si>
    <t>05.001.0146-A</t>
  </si>
  <si>
    <t>05.001.0147-A</t>
  </si>
  <si>
    <t>05.001.0172-A</t>
  </si>
  <si>
    <t>05.002.0002-A</t>
  </si>
  <si>
    <t>05.003.0011-A</t>
  </si>
  <si>
    <t>05.003.0090-A</t>
  </si>
  <si>
    <t>05.006.0001-B</t>
  </si>
  <si>
    <t>05.007.0007-A</t>
  </si>
  <si>
    <t>05.008.0001-A</t>
  </si>
  <si>
    <t>05.050.0001-A</t>
  </si>
  <si>
    <t>05.058.0020-A</t>
  </si>
  <si>
    <t>06.004.0060-A</t>
  </si>
  <si>
    <t>06.004.0062-A</t>
  </si>
  <si>
    <t>06.015.0012-A</t>
  </si>
  <si>
    <t>06.015.0030-A</t>
  </si>
  <si>
    <t>06.016.0001-A</t>
  </si>
  <si>
    <t>06.088.0010-A</t>
  </si>
  <si>
    <t>08.001.0002-B</t>
  </si>
  <si>
    <t>08.001.0005-A</t>
  </si>
  <si>
    <t>08.001.0008-A</t>
  </si>
  <si>
    <t>08.020.0008-A</t>
  </si>
  <si>
    <t>08.020.0010-A</t>
  </si>
  <si>
    <t>08.020.0020-A</t>
  </si>
  <si>
    <t>08.020.0022-A</t>
  </si>
  <si>
    <t>08.027.0042-A</t>
  </si>
  <si>
    <t>09.001.0020-A</t>
  </si>
  <si>
    <t>09.001.0100-A</t>
  </si>
  <si>
    <t>09.002.0001-A</t>
  </si>
  <si>
    <t>09.002.0002-A</t>
  </si>
  <si>
    <t>09.006.0030-A</t>
  </si>
  <si>
    <t>09.010.0001-A</t>
  </si>
  <si>
    <t>09.012.0002-A</t>
  </si>
  <si>
    <t>09.012.0004-A</t>
  </si>
  <si>
    <t>09.013.0002-A</t>
  </si>
  <si>
    <t>09.015.0006-A</t>
  </si>
  <si>
    <t>09.015.0310-A</t>
  </si>
  <si>
    <t>09.015.0324-A</t>
  </si>
  <si>
    <t>09.015.0330-A</t>
  </si>
  <si>
    <t>11.001.0001-B</t>
  </si>
  <si>
    <t>11.002.0012-B</t>
  </si>
  <si>
    <t>11.002.0022-B</t>
  </si>
  <si>
    <t>11.013.0105-A</t>
  </si>
  <si>
    <t>11.016.0100-A</t>
  </si>
  <si>
    <t>12.003.0115-A</t>
  </si>
  <si>
    <t>12.005.0080-A</t>
  </si>
  <si>
    <t>12.005.0130-B</t>
  </si>
  <si>
    <t>12.035.0005-A</t>
  </si>
  <si>
    <t>13.001.0026-A</t>
  </si>
  <si>
    <t>13.001.0050-B</t>
  </si>
  <si>
    <t>13.011.0005-A</t>
  </si>
  <si>
    <t>13.012.0010-A</t>
  </si>
  <si>
    <t>13.030.0291-A</t>
  </si>
  <si>
    <t>13.036.0010-A</t>
  </si>
  <si>
    <t>13.036.0080-A</t>
  </si>
  <si>
    <t>13.170.0016-A</t>
  </si>
  <si>
    <t>13.170.0025-A</t>
  </si>
  <si>
    <t>13.196.0085-A</t>
  </si>
  <si>
    <t>13.301.0080-B</t>
  </si>
  <si>
    <t>13.301.0132-A</t>
  </si>
  <si>
    <t>13.301.0505-A</t>
  </si>
  <si>
    <t>13.331.0015-A</t>
  </si>
  <si>
    <t>13.365.0150-A</t>
  </si>
  <si>
    <t>13.365.0175-A</t>
  </si>
  <si>
    <t>13.373.0020-A</t>
  </si>
  <si>
    <t>13.375.0010-A</t>
  </si>
  <si>
    <t>13.390.0042-A</t>
  </si>
  <si>
    <t>14.002.0220-A</t>
  </si>
  <si>
    <t>14.003.0026-A</t>
  </si>
  <si>
    <t>14.003.0029-A</t>
  </si>
  <si>
    <t>14.004.0100-A</t>
  </si>
  <si>
    <t>14.004.0120-A</t>
  </si>
  <si>
    <t>14.004.0121-A</t>
  </si>
  <si>
    <t>14.004.0200-A</t>
  </si>
  <si>
    <t>14.006.0078-A</t>
  </si>
  <si>
    <t>14.006.0353-A</t>
  </si>
  <si>
    <t>14.007.0005-A</t>
  </si>
  <si>
    <t>14.007.0045-A</t>
  </si>
  <si>
    <t>14.007.0101-A</t>
  </si>
  <si>
    <t>14.007.0160-A</t>
  </si>
  <si>
    <t>14.007.0170-A</t>
  </si>
  <si>
    <t>14.007.0190-A</t>
  </si>
  <si>
    <t>14.007.0195-A</t>
  </si>
  <si>
    <t>14.007.0200-A</t>
  </si>
  <si>
    <t>15.001.0030-A</t>
  </si>
  <si>
    <t>15.001.0080-A</t>
  </si>
  <si>
    <t>15.001.0100-A</t>
  </si>
  <si>
    <t>15.002.0200-A</t>
  </si>
  <si>
    <t>15.004.0010-A</t>
  </si>
  <si>
    <t>15.004.0024-A</t>
  </si>
  <si>
    <t>15.004.0046-A</t>
  </si>
  <si>
    <t>15.004.0063-A</t>
  </si>
  <si>
    <t>15.004.0110-A</t>
  </si>
  <si>
    <t>15.004.0180-A</t>
  </si>
  <si>
    <t>15.004.0210-A</t>
  </si>
  <si>
    <t>15.004.0220-A</t>
  </si>
  <si>
    <t>15.005.0206-A</t>
  </si>
  <si>
    <t>15.005.0255-A</t>
  </si>
  <si>
    <t>15.007.0504-A</t>
  </si>
  <si>
    <t>15.007.0521-A</t>
  </si>
  <si>
    <t>15.007.0570-A</t>
  </si>
  <si>
    <t>15.007.0575-A</t>
  </si>
  <si>
    <t>15.008.0015-A</t>
  </si>
  <si>
    <t>15.008.0020-A</t>
  </si>
  <si>
    <t>15.008.0025-A</t>
  </si>
  <si>
    <t>15.008.0030-A</t>
  </si>
  <si>
    <t>15.008.0105-A</t>
  </si>
  <si>
    <t>15.008.0112-A</t>
  </si>
  <si>
    <t>15.008.0215-A</t>
  </si>
  <si>
    <t>15.015.0025-A</t>
  </si>
  <si>
    <t>15.015.0065-A</t>
  </si>
  <si>
    <t>15.015.0173-A</t>
  </si>
  <si>
    <t>15.015.0199-A</t>
  </si>
  <si>
    <t>15.015.0225-A</t>
  </si>
  <si>
    <t>15.015.0255-A</t>
  </si>
  <si>
    <t>15.015.0295-A</t>
  </si>
  <si>
    <t>15.015.0400-A</t>
  </si>
  <si>
    <t>15.017.0240-A</t>
  </si>
  <si>
    <t>15.017.0245-A</t>
  </si>
  <si>
    <t>15.017.0250-A</t>
  </si>
  <si>
    <t>15.017.0265-A</t>
  </si>
  <si>
    <t>15.017.0275-A</t>
  </si>
  <si>
    <t>15.018.0133-A</t>
  </si>
  <si>
    <t>15.020.0178-A</t>
  </si>
  <si>
    <t>15.028.0010-A</t>
  </si>
  <si>
    <t>15.029.0010-A</t>
  </si>
  <si>
    <t>15.036.0037-A</t>
  </si>
  <si>
    <t>15.036.0049-A</t>
  </si>
  <si>
    <t>15.036.0052-A</t>
  </si>
  <si>
    <t>15.036.0143-A</t>
  </si>
  <si>
    <t>15.045.0110-A</t>
  </si>
  <si>
    <t>15.058.0010-A</t>
  </si>
  <si>
    <t>15.065.0020-A</t>
  </si>
  <si>
    <t>15.066.0002-B</t>
  </si>
  <si>
    <t>15.070.0012-A</t>
  </si>
  <si>
    <t>16.001.0056-A</t>
  </si>
  <si>
    <t>16.002.0012-A</t>
  </si>
  <si>
    <t>16.002.0015-A</t>
  </si>
  <si>
    <t>16.007.0030-A</t>
  </si>
  <si>
    <t>16.015.0010-A</t>
  </si>
  <si>
    <t>16.034.0003-A</t>
  </si>
  <si>
    <t>17.013.0030-A</t>
  </si>
  <si>
    <t>17.014.0015-A</t>
  </si>
  <si>
    <t>17.017.0140-A</t>
  </si>
  <si>
    <t>17.017.0320-A</t>
  </si>
  <si>
    <t>17.017.0365-A</t>
  </si>
  <si>
    <t>17.018.0010-A</t>
  </si>
  <si>
    <t>17.018.0031-A</t>
  </si>
  <si>
    <t>17.020.0030-B</t>
  </si>
  <si>
    <t>17.035.0040-A</t>
  </si>
  <si>
    <t>18.002.0013-A</t>
  </si>
  <si>
    <t>18.002.0026-A</t>
  </si>
  <si>
    <t>18.002.0070-A</t>
  </si>
  <si>
    <t>18.002.0090-A</t>
  </si>
  <si>
    <t>18.005.0013-A</t>
  </si>
  <si>
    <t>18.005.0015-A</t>
  </si>
  <si>
    <t>18.005.0030-A</t>
  </si>
  <si>
    <t>18.012.0090-A</t>
  </si>
  <si>
    <t>18.016.0100-A</t>
  </si>
  <si>
    <t>18.016.0105-A</t>
  </si>
  <si>
    <t>18.021.0035-A</t>
  </si>
  <si>
    <t>18.027.0045-A</t>
  </si>
  <si>
    <t>18.027.0445-A</t>
  </si>
  <si>
    <t>18.029.0012-A</t>
  </si>
  <si>
    <t>18.030.0007-A</t>
  </si>
  <si>
    <t>18.037.0200-A</t>
  </si>
  <si>
    <t>19.004.0210-A</t>
  </si>
  <si>
    <t>19.005.0028-C</t>
  </si>
  <si>
    <t>19.006.0032-C</t>
  </si>
  <si>
    <t>19.006.0034-C</t>
  </si>
  <si>
    <t>19.007.0013-C</t>
  </si>
  <si>
    <t>20.004.0005-A</t>
  </si>
  <si>
    <t>20.012.0013-A</t>
  </si>
  <si>
    <t>20.012.0025-A</t>
  </si>
  <si>
    <t>21.004.0095-A</t>
  </si>
  <si>
    <t>21.004.0140-A</t>
  </si>
  <si>
    <t>21.004.0153-A</t>
  </si>
  <si>
    <t>21.004.0155-A</t>
  </si>
  <si>
    <t>21.004.0158-A</t>
  </si>
  <si>
    <t>21.004.0175-A</t>
  </si>
  <si>
    <t>21.005.0050-A</t>
  </si>
  <si>
    <t>21.009.0011-A</t>
  </si>
  <si>
    <t>21.015.0208-A</t>
  </si>
  <si>
    <t>21.015.0220-A</t>
  </si>
  <si>
    <t>21.015.0235-A</t>
  </si>
  <si>
    <t>21.026.0055-A</t>
  </si>
  <si>
    <t>21.031.0010-A</t>
  </si>
  <si>
    <t>21.031.0025-A</t>
  </si>
  <si>
    <t>21.031.0030-A</t>
  </si>
  <si>
    <t>PROJETO EXECUTIVO ESTRUTURAL PARA PREDIOS ESCOLARES E ADMINISTRATIVOS ATE 500M2,INCLUSIVE PROJETO BASICO,APRESENTADO EMAUTOCAD NOS PADROES DA CONTRATANTE,CONSTANDO DE PLANTAS DE FORMA,ARMACAO E DETALHES, DE ACORDO COM A ABNT</t>
  </si>
  <si>
    <t>PROJETO EXECUTIVO DE INSTALACAO ELETRICA PARA PREDIOS ESCOLARES E/OU ADMINISTRATIVOS ATE 500M2,INCLUSIVE PROJETO BASICO,APRESENTADO EM AUTOCAD,INCLUSIVE AS LEGALIZACOES PERTINENTES</t>
  </si>
  <si>
    <t>ESCAVACAO MANUAL DE VALA/CAVA EM MATERIAL DE 1ª CATEGORIA (A(AREIA,ARGILA OU PICARRA),ATE 1,50M DE PROFUNDIDADE,EXCLUSIVE ESCORAMENTO E ESGOTAMENTO</t>
  </si>
  <si>
    <t>DEMOLICAO MANUAL DE CONCRETO ARMADO COMPREENDENDO PILARES,VIGAS E LAJES,EM ESTRUTURA APRESENTANDO POSICAO ESPECIAL,INCLUSIVE EMPILHAMENTO LATERAL DENTRO DO CANTEIRO DE SERVICO</t>
  </si>
  <si>
    <t>DEMOLICAO DE PISO DE MARMORE,SOLEIRAS,PEITORIS E ESCADAS COMRESPECTIVA CAMADA DE ARGAMASSA DE ASSENTAMENTO,INCLUSIVE EMPILHAMENTO LATERAL DENTRO DO CANTEIRO DE SERVICO</t>
  </si>
  <si>
    <t>DEMOLICAO MANUAL DE ALVENARIA DE TIJOLOS FURADOS,INCLUSIVE EMPILHAMENTO LATERAL DENTRO DO CANTEIRO DE SERVICO</t>
  </si>
  <si>
    <t>ARRANCAMENTO DE MEIOS-FIOS,DE GRANITO OU CONCRETO,RETOS OU CURVOS,INCLUSIVE EMPILHAMENTO LATERAL DENTRO DO CANTEIRO DE SERVICO</t>
  </si>
  <si>
    <t>ARRANCAMENTO DE PARALELEPIPEDOS,INCLUSIVE EMPILHAMENTO LATERAL DENTRO DO CANTEIRO DE SERVICO</t>
  </si>
  <si>
    <t>DEMOLICAO,COM EQUIPAMENTO DE AR COMPRIMENTO,DE PISOS OU PAVIMENTOS DE CONCRETO ARMADO,INCLUSIVE EMPILHAMENTO LATERAL DENTRO DO CANTEIRO DE SERVICO</t>
  </si>
  <si>
    <t>GRAMA SINTETICA EUROPEIA,EM ROLOS,COM FIOS DE 28MM DE COMPRIMENTO,NA COR VERDE,INCLUSIVE MAO DE OBRA ESPECIALIZADA PARAEXECUCAO DE SERVICOS,FORNECIMENTO E INSTALACAO DE FAIXAS DEGRAMA SINTETICA BRANCA PARA AS DEMARCACOES DO CAMPO,REGULARIZACAO COM AREIA ADEQUADA E TRANSPORTE DO MATERIAL ATE O LOCAL DOS SERVICOS.FORNECIMENTO E COLOCACAO</t>
  </si>
  <si>
    <t>FERRAGENS PARA PORTAS (CONJUNTO COMPLETO) DE 1 FOLHA DE VIDRO TEMPERADO DE 10MM,CONSTANDO DE FORNECIMENTO SEM COLOCACAO(ESTA INCLUIDA NO FORNECIMENTO E COLOCACAO DO VIDRO),EXCLUSIVE MOLA HIDRAULICA DE PISO (VIDE ITEM 14.007.0190)</t>
  </si>
  <si>
    <t>INSTALACAO E ASSENTAMENTO DE CHUVEIRO ELETRICO (EXCLUSIVE FORNECIMENTO DO APARELHO E REGISTRO),COMPREENDENDO 5,00M DE TUBO DE PVC DE 25MM,RALO SECO DE PVC DE 100MM COM GRELHA,2,00MDE TUBO DE PVC DE 40MM,30,00M DE FIO 4MM 2,6,00M DE ELETRODUTO DE PVC DIAMETRO DE 3/4" E CONEXOES</t>
  </si>
  <si>
    <t>INSTALACAO DE PONTO DE TOMADA,EMBUTIDO NA ALVENARIA,EQUIVALENTE A 2 VARAS DE ELETRODUTO DE PVC RIGIDO DE 3/4",18,00M DEFIO 2,5MM2,CAIXAS,CONEXOES E TOMADA DE EMBUTIR 2P+T,20A,PADRAO BRASILEIRO,COM PLACA FOSFORESCENTE,INCLUSIVE ABERTURA E FECHAMENTO DE RASGO EM ALVENARIA</t>
  </si>
  <si>
    <t>SUBCOBERTURA CONSTITUIDA POR FIBRAS CONTINUAS DE POLIETILENODE ALTA DENSIDADE,PERMEAVEL AO VAPOR E COM RESISTENCIA APASSAGEM DE AGUA,INCLUSIVE MADEIRAMENTO DE FIXACAO.FORNECIMENTO E COLOCACAO</t>
  </si>
  <si>
    <t>PINTURA INTERNA OU EXTERNA SOBRE FERRO,COM ESMALTE SINTETICOBRILHANTE OU ACETINADO APOS LIXAMENTO,LIMPEZA,DESENGORDURAMENTO,UMA DEMAO DE FUNDO ANTICORROSIVO NA COR LARANJA DE SECAGEM RAPIDA E DUAS DEMAOS DE ACABAMENTO</t>
  </si>
  <si>
    <t>BARRA DE APOIO PARA LAVATORIO DE CENTRO,EM ACO INOXIDAVEL AISI 304,TUBO DE 1.1/4",INCLUSIVE FIXACAO COM PARAFUSOS INOXIDAVEIS E BUCHAS PLASTICAS,MEDINDO 60X40CM,PARA PESSOAS COM NECESSIDADES ESPECIFICAS.FORNECIMENTO E COLOCACAO</t>
  </si>
  <si>
    <t>BARRA DE APOIO EM ACO INOXIDAVEL AISI 304,TUBO DE 1.1/4",INCLUSIVE FIXACAO COM PARAFUSOS INOXIDAVEIS E BUCHAS PLASTICAS,COM 50CM,PARA PESSOAS COM NECESSIDADES ESPECIFICAS.FORNECIMENTO E COLOCACAO</t>
  </si>
  <si>
    <t>CONDICIONADOR DE AR TIPO SPLIT 30000 BTU'S COMPREENDENDO 1 CONDENSADOR E 1 EVAPORADOR(VIDE INSTALACAO,ASSENTAMENTO E INTERLIGACOES FAMILIA 15.005).FORNECIMENTO</t>
  </si>
  <si>
    <t>VEICULOS DE PASSEIO,5 PASSAGEIROS,MOTOR BICOMBUSTIVEL (GASOLINA E ALCOOL) DE 1,6 LITROS,COM AR CONDICIONADO,DIRECAO HIDRAULICA E VIDROS DIANTEIROS ELETRICOS,EXCLUSIVE MOTORISTA</t>
  </si>
  <si>
    <t>TOTAL COM BDI</t>
  </si>
  <si>
    <t>%</t>
  </si>
  <si>
    <t>1° MÊS</t>
  </si>
  <si>
    <t>TOTAL NO MÊS</t>
  </si>
  <si>
    <t>TOTAL ACUMULADO</t>
  </si>
  <si>
    <t>X . Taxa representativa das DESPESAS INDIRETAS, exceto tributos e despesas financeiras</t>
  </si>
  <si>
    <t>TIPO</t>
  </si>
  <si>
    <r>
      <t xml:space="preserve">ALÍQUOTA </t>
    </r>
    <r>
      <rPr>
        <b/>
        <sz val="8"/>
        <rFont val="Arial"/>
        <family val="2"/>
      </rPr>
      <t>(%)</t>
    </r>
  </si>
  <si>
    <t>X.1 - Administração Central</t>
  </si>
  <si>
    <t>X.3 - Mobilização e Desmobilização</t>
  </si>
  <si>
    <t>X =</t>
  </si>
  <si>
    <t>Y . Taxa representativa das DESPESAS FINANCEIRAS</t>
  </si>
  <si>
    <t>Y.1 - Despesas Financeiras</t>
  </si>
  <si>
    <t>Y =</t>
  </si>
  <si>
    <t>Z.1 - Lucro Presumido</t>
  </si>
  <si>
    <t>Z =</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</si>
  <si>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</si>
  <si>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</si>
  <si>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</si>
  <si>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</si>
  <si>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</si>
  <si>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</si>
  <si>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</si>
  <si>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</si>
  <si>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</si>
  <si>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</si>
  <si>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</si>
  <si>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</si>
  <si>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</si>
  <si>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t>2° MÊS</t>
  </si>
  <si>
    <t>3° MÊS</t>
  </si>
  <si>
    <t>4° MÊS</t>
  </si>
  <si>
    <t>5° MÊS</t>
  </si>
  <si>
    <t xml:space="preserve">PREÇO UNITÁRIO C/ BDI </t>
  </si>
  <si>
    <t xml:space="preserve">  </t>
  </si>
  <si>
    <t>LAMPADA LED,DICROICA MR16 5W/12V.FORNECIMENTO E COLOCACAO</t>
  </si>
  <si>
    <t>PINTURA ELETROSTATICA SOBRE ESQUADRIA DE ALUMINIO</t>
  </si>
  <si>
    <t>PREFEITURA DA CIDADE DE ARMAÇÃO DOS BÚZIOS</t>
  </si>
  <si>
    <t>X.2 - Seguro e Garantia</t>
  </si>
  <si>
    <t>X.3 - Risco</t>
  </si>
  <si>
    <t>Z . Taxa representativa do LUCRO</t>
  </si>
  <si>
    <t>I . Taxa representativa da incidência dos TRIBUTOS ( sobre o FATURAMENTO da empresa )</t>
  </si>
  <si>
    <t>I.1 - ISSQN ( Imposto sobre Serviços de Qualquer Natureza ) - Municipal</t>
  </si>
  <si>
    <t>I.4 -  Contribuição Previdenciária p/ INSS - Federal - Lei 12.844/2013</t>
  </si>
  <si>
    <t>15.007.0576-A</t>
  </si>
  <si>
    <t>15.007.0601-A</t>
  </si>
  <si>
    <t>15.007.0602-A</t>
  </si>
  <si>
    <t>SECRETARIA MUNICIPAL DE OBRAS, SANEAMENTO E DRENAGEM</t>
  </si>
  <si>
    <r>
      <t>B.D.I  com Desoneração</t>
    </r>
    <r>
      <rPr>
        <b/>
        <sz val="8"/>
        <rFont val="Arial"/>
        <family val="2"/>
      </rPr>
      <t xml:space="preserve">  </t>
    </r>
    <r>
      <rPr>
        <b/>
        <sz val="8"/>
        <rFont val="Wingdings"/>
        <family val="2"/>
      </rPr>
      <t>è</t>
    </r>
  </si>
  <si>
    <t>ENTRADA DE SERVICO AEREA,EM MEDIA TENSAO(15KV),PARA 30KVA,INCLUSIVE MEDICAO,POSTE E TODOS OS MATERIAIS ELETRICOS NECESSARIOS,EXCLUSIVE ALUGUEL DO TRANSFORMADOR (VIDE FAMILIA 05.014)</t>
  </si>
  <si>
    <t>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t>
  </si>
  <si>
    <t>LOCACAO DE PASSARELA METALICA,PERFURADA,PARA ANDAIME METALICO TUBULAR,INCLUSIVE TRANSPORTE,CARGA E DESCARGA,EXCLUSIVE ANDAIME TUBULAR E MOVIMENTACAO (VIDE ITEM 05.008.0008)</t>
  </si>
  <si>
    <t>PLACA DE INAUGURACAO EM ALUMINIO,MEDINDO (0,40X0,60)M,COM 1MM DE ESPESSURA,COM INSCRICAO EM PLOTTER.FORNECIMENTO E COLOCACAO</t>
  </si>
  <si>
    <t>PAREDE DIVISORIA PARA SANITARIO EM GRANITO CINZA CORUMBA,COM2CM DE ESPESSURA,POLIDA NAS DUAS FACES,FIXACAO PISO OU PAREDE,EXCLUSIVE FERRAGENS PARA FIXACAO.FORNECIMENTO E COLOCACAO</t>
  </si>
  <si>
    <t>REVESTIMENTO DE PISO CERAMICO EM PORCELANATO TECNICO NATURAL,ACABAMENTO DA BORDA RETIFICADO,PARA USO EM AREAS COMERCIAISCOM ACESSO PARA RUA,NO FORMATO (60X60)CM,ASSENTES EM SUPERFICIE EM OSSO COM ARGAMASSA DE CIMENTO E COLA (ARGAMASSA COLANTE)E REJUNTAMENTO PRONTO</t>
  </si>
  <si>
    <t>PISO VINILICO EM MANTAS,COM 2M DE LARGURA X 23M DE COMPRIMENTO,HETEROGENEO,COM 3MM DE ESPESSURA,REFORCO EM POLIURETANO ULTRA RESISTENTE (PUR),PARA ALTO TRAFEGO,ASSENTE SOBRE BASE EXISTENTE,CONFORME ABNT NBR 14917.FORNECIMENTO E COLOCACAO</t>
  </si>
  <si>
    <t>PELICULA DE SEGURANCA ANTI-IMPACTO E CONTROLE SOLAR.FORNECIMENTO E COLOCACAO</t>
  </si>
  <si>
    <t>INSTALACAO E ASSENTAMENTO DE LAVATORIO DE UMA TORNEIRA(EXCLUSIVE FORNECIMENTO DO APARELHO),COMPREENDENDO:3,00M DE TUBO DE PVC DE 25MM,2,00M DE TUBO DE PVC DE 40MM E CONEXOES</t>
  </si>
  <si>
    <t>QUADRO DE DISTRIBUICAO DE ENERGIA,100A,PARA DISJUNTORES TERMO-MAGNETICOS UNIPOLARES,DE EMBUTIR,COM PORTA E BARRAMENTOS DE FASE,NEUTRO E TERRA,TRIFASICO,PARA INSTALACAO DE ATE 18 DISJUNTORES COM DISPOSITIVO PARA CHAVE GERAL.FORNECIMENTO E COLOCACAO</t>
  </si>
  <si>
    <t>DISJUNTOR/INTERRUPTOR DIFERENCIAL RESIDUAL(DDR),CLASSE AC,2POLOS,INSTANTANEO,CORRENTE NOMINAL(IN) 40AX240V,SENSIBILIDADE 30MA/300MA.FORNECIMENTO E COLOCACAO</t>
  </si>
  <si>
    <t>DISJUNTOR TERMOMAGNETICO,MONOPOLAR,DE 10 A 32A,3KA,MODELO DIN,TIPO C.FORNECIMENTO E COLOCACAO</t>
  </si>
  <si>
    <t>DISJUNTOR TERMOMAGNETICO,BIPOLAR,DE 10 A 32A,3KA,MODELO DIN,TIPO C.FORNECIMENTO E COLOCACAO</t>
  </si>
  <si>
    <t>DISJUNTOR TERMOMAGNETICO,BIPOLAR,DE 40 A 63A,3KA,MODELO DIN,TIPO C.FORNECIMENTO E COLOCACAO</t>
  </si>
  <si>
    <t>DISJUNTOR TERMOMAGNETICO TRIPOLAR,DE 40 A 63A,3KA,MODELO DIN,TIPO C.FORNECIMENTO E COLOCACAO</t>
  </si>
  <si>
    <t>DISJUNTOR TERMOMAGNETICO,TRIPOLAR,DE 70A,3KA,MODELO DIN,TIPOC.FORNECIMENTO E COLOCACAO</t>
  </si>
  <si>
    <t>CABO DE COBRE FLEXIVEL COM ISOLAMENTO TERMOPLASTICO,COMPREENDENDO:PREPARO,CORTE E ENFIACAO EM ELETRODUTOS,NA BITOLA DE 16MM2, 450/750V.FORNECIMENTO E COLOCACAO</t>
  </si>
  <si>
    <t>CABO DE COBRE FLEXIVEL COM ISOLAMENTO TERMOPLASTICO,COMPREENDENDO:PREPARO,CORTE E ENFIACAO EM ELETRODUTOS,NA BITOLA DE 35MM2, 450/750V.FORNECIMENTO E COLOCACAO</t>
  </si>
  <si>
    <t>CABO DE COBRE FLEXIVEL COM ISOLAMENTO TERMOPLASTICO,COMPREENDENDO:PREPARO,CORTE E ENFIACAO EM ELETRODUTOS,NA BITOLA DE 6MM2, 0,6/1KV.FORNECIMENTO E COLOCACAO</t>
  </si>
  <si>
    <t>INSTALACAO DE CONJUNTO DE 4 PONTOS DE TELEFONE E LOGICA,COMPREENDENDO: 5 VARAS DE ELETRODUTO DE 3/4",CONEXOES E CAIXAS,EXCLUSIVE CABOS OU FIOS</t>
  </si>
  <si>
    <t>TERMINAL MECANICO A COMPRESSAO,FABRICADO EM BRONZE,PARA CABODE 1,5MM2.FORNECIMENTO E COLOCACAO</t>
  </si>
  <si>
    <t>TERMINAL MECANICO A COMPRESSAO,FABRICADO EM BRONZE,PARA CABODE 2,5MM2.FORNECIMENTO E COLOCACAO</t>
  </si>
  <si>
    <t>TERMINAL MECANICO A COMPRESSAO,FABRICADO EM BRONZE,PARA CABODE 4MM2.FORNECIMENTO E COLOCACAO</t>
  </si>
  <si>
    <t>TERMINAL MECANICO A COMPRESSAO,FABRICADO EM BRONZE,PARA CABODE 16MM2.FORNECIMENTO E COLOCACAO</t>
  </si>
  <si>
    <t>TERMINAL MECANICO A COMPRESSAO,FABRICADO EM BRONZE,PARA CABODE 35MM2.FORNECIMENTO E COLOCACAO</t>
  </si>
  <si>
    <t>CAIXA POLIMERICA DE INSPECAO DE ATERRAMENTO COM DIAMETRO SUPERIOR DE APROXIMADAMENTE 23CM E ALTURA APROXIMADA DE 25CM,COM TAMPA.FORNECIMENTO E COLOCACAO</t>
  </si>
  <si>
    <t>PINTURA COM TINTA LATEX,CLASSIFICACAO PREMIUM OU STANDARD,CONFORME ABNT NBR 15079,FOSCA EM REVESTIMENTO LISO,INTERIOR,ACABAMENTO DE ALTA CLASSE,EM TRES DEMAOS E MAIS UMA DEMAO DE MASSA CORRIDA E LIXAMENTO,SOBRE SUPERFICIE JA PREPARADA,CONFORME O ITEM 17.018.0010,EXCLUSIVE ESTE PREPARO</t>
  </si>
  <si>
    <t>LAVATORIO DE LOUCA BRANCA,COM COLUNA SUSPENSA,PARA PESSOAS COM NECESSIDADES ESPECIFICAS,COM MEDIDAS EM TORNO DE (45,5X35,5)CM,EXCLUSIVE SIFAO,VALVULA DE ESCOAMENTO,RABICHO E TORNEIRA,INCLUSIVE ACESSORIOS DE FIXACAO.FORNECIMENTO</t>
  </si>
  <si>
    <t>LAVATORIO DE LOUCA BRANCA DE EMBUTIR(CUBA),TIPO MEDIO LUXO,SEM LADRAO,C/MEDIDAS EM TORNO DE (52X39)CM.FERRAGENS EM METALCROMADO:SIFAO 1680 1"X1.1/4",TORNEIRA PARA LAVATORIO TIPO BANCA 1193 OU SIMILAR DE 1/2" E VALVULA DE ESCOAMENTO 1600.RABICHO EM PVC.FORNECIMENTO</t>
  </si>
  <si>
    <t>VASO SANITARIO DE LOUCA BRANCA OU BRANCO GELO,PARA PESSOAS COM NECESSIDADES ESPECIFICAS,INCLUSIVE ASSENTO ESPECIAL,BOLSADE LIGACAO E ACESSORIOS DE FIXACAO.FORNECIMENTO</t>
  </si>
  <si>
    <t>RESERVATORIO APOIADO PARA ARMAZENAMENTO DE AGUA POTAVEL OU PARA APROVEITAMENTO DE AGUA DA CHUVA AAC,EM FIBRA DE VIDRO OUPOLIETILENO,COM CAPACIDADE EM TORNO DE 1000L,INCLUSIVE TAMPA DE VEDACAO COM ESCOTILHA E FIXADORES,CONFORME NORMAS ABNTNBR 15527,NBR 12217 E NBR 8220.FORNECIMENTO</t>
  </si>
  <si>
    <t>LUMINARIA DE EMERGENCIA DE SOBREPOR,EM PLASTICO,EQUIPADA COMBATERIA SELADA RECARREGAVEL COM 30 LAMPADAS EM LED. FORNECIMENTO E COLOCACAO</t>
  </si>
  <si>
    <t>ARANDELA EM ALUMINIO E VIDRO,COM BASE PARA FIXACAO,EXCLUSIVELAMPADA.FORNECIMENTO E COLOCACAO</t>
  </si>
  <si>
    <t>RETROESCAVADEIRA, COM PESO OPERACIONAL EM TORNO DE 7T, MOTORDIESEL EM TORNO DE 75CV, CAPACIDADE APROXIMADA DA CACAMBA DE0,76M3, PROFUNDIDADE DE ESCAVACAO MAXIMA DE 4,00M, INCLUSIVEOPERADOR</t>
  </si>
  <si>
    <t>HASTE PARA ATERRAMENTO,COM 2,40M A 3,00M DE COMPRIMENTO.COLOCACAO</t>
  </si>
  <si>
    <t>Reforma da praça Zé Paraíba</t>
  </si>
  <si>
    <t>Bairro: Cem Braças</t>
  </si>
  <si>
    <t>1.1</t>
  </si>
  <si>
    <t>1.2</t>
  </si>
  <si>
    <t>1.3</t>
  </si>
  <si>
    <t>2.1</t>
  </si>
  <si>
    <t>2.2</t>
  </si>
  <si>
    <t>2.3</t>
  </si>
  <si>
    <t>2.4</t>
  </si>
  <si>
    <t>2.5</t>
  </si>
  <si>
    <t>3. MOVIMENTO DE TERRA</t>
  </si>
  <si>
    <t>2. CANTEIRO DE OBRA</t>
  </si>
  <si>
    <t>1. SERVIÇOS DE ESCRITÓRIO, LABORATÓRIO E CAMPO</t>
  </si>
  <si>
    <t>3.1</t>
  </si>
  <si>
    <t>3.2</t>
  </si>
  <si>
    <t>3.3</t>
  </si>
  <si>
    <t>3.4</t>
  </si>
  <si>
    <t>3.5</t>
  </si>
  <si>
    <t>3.6</t>
  </si>
  <si>
    <t>4. TRANSPORTES</t>
  </si>
  <si>
    <t>4.1</t>
  </si>
  <si>
    <t>4.2</t>
  </si>
  <si>
    <t>4.3</t>
  </si>
  <si>
    <t>4.4</t>
  </si>
  <si>
    <t>5. SERVIÇOS COMPLEMENTARES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</si>
  <si>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</si>
  <si>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</si>
  <si>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</si>
  <si>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</si>
  <si>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</si>
  <si>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</si>
  <si>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</si>
  <si>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</si>
  <si>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</si>
  <si>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</si>
  <si>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</si>
  <si>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</si>
  <si>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</si>
  <si>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</si>
  <si>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</si>
  <si>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</si>
  <si>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</si>
  <si>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</si>
  <si>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</si>
  <si>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</si>
  <si>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</si>
  <si>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</si>
  <si>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</si>
  <si>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</si>
  <si>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</si>
  <si>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</si>
  <si>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21. ILUMINAÇÃO PÚBLICA</t>
  </si>
  <si>
    <t>21.1</t>
  </si>
  <si>
    <t>21.2</t>
  </si>
  <si>
    <t>21.3</t>
  </si>
  <si>
    <t>21.4</t>
  </si>
  <si>
    <t>21.5</t>
  </si>
  <si>
    <t>21.6</t>
  </si>
  <si>
    <t>21.7</t>
  </si>
  <si>
    <t>21.8</t>
  </si>
  <si>
    <t>21.9</t>
  </si>
  <si>
    <t>21.10</t>
  </si>
  <si>
    <t>21.11</t>
  </si>
  <si>
    <t>21.12</t>
  </si>
  <si>
    <t>21.13</t>
  </si>
  <si>
    <t>21.14</t>
  </si>
  <si>
    <t>21.15</t>
  </si>
  <si>
    <t>21.16</t>
  </si>
  <si>
    <t>IP 49.05.0550</t>
  </si>
  <si>
    <t>LUMINARIA A LED, LEDRJ-04, CORPO EM ALUMINIO INJETADO/EXTRUDADO, PARA INSTALACAO EM PONTA DE BRACO/NUCLEO, POTENCIA MAXIMA DE 125 W, FLUXO MINIMO 8000 LM, TEMPERATURA DE COR 4000/5500 K, IP 66, IK 08, RESISTENTE A UV, TENSAO DE 100/240 V, EFICIENCIA MINIMA 90,6 LM/W, IRC MAIOR OU IGUAL A 70, TEMPERATURA DE OPERACAO DE -20/75O C. ESPECIFICACAO: EM-RIOLUZ-094. FORNECIMENTO. (DESONERADO)</t>
  </si>
  <si>
    <t xml:space="preserve">UN </t>
  </si>
  <si>
    <t>20. CUSTOS RODOVIÁRIOS</t>
  </si>
  <si>
    <t>20.1</t>
  </si>
  <si>
    <t>20.2</t>
  </si>
  <si>
    <t>20.3</t>
  </si>
  <si>
    <t>19. ALUGUEL DE EQUIPAMENTOS</t>
  </si>
  <si>
    <t>EMOP</t>
  </si>
  <si>
    <t>SCO-RJ</t>
  </si>
  <si>
    <t>19.1</t>
  </si>
  <si>
    <t>19.2</t>
  </si>
  <si>
    <t>19.3</t>
  </si>
  <si>
    <t>19.4</t>
  </si>
  <si>
    <t>18. APARELHOS HIDRÁULICOS, SANITÁRIOS, ELÉTRICOS, MECÂNICOS E ESPORTIVOS</t>
  </si>
  <si>
    <t>18.1</t>
  </si>
  <si>
    <t>18.2</t>
  </si>
  <si>
    <t>18.3</t>
  </si>
  <si>
    <t>18.4</t>
  </si>
  <si>
    <t>18.5</t>
  </si>
  <si>
    <t>18.6</t>
  </si>
  <si>
    <t>18.7</t>
  </si>
  <si>
    <t>18.8</t>
  </si>
  <si>
    <t>18.9</t>
  </si>
  <si>
    <t>18.10</t>
  </si>
  <si>
    <t>18.11</t>
  </si>
  <si>
    <t>18.12</t>
  </si>
  <si>
    <t>18.13</t>
  </si>
  <si>
    <t>18.14</t>
  </si>
  <si>
    <t>18.15</t>
  </si>
  <si>
    <t>18.16</t>
  </si>
  <si>
    <t>17. PINTURAS</t>
  </si>
  <si>
    <t>17.1</t>
  </si>
  <si>
    <t>17.2</t>
  </si>
  <si>
    <t>17.3</t>
  </si>
  <si>
    <t>17.4</t>
  </si>
  <si>
    <t>17.5</t>
  </si>
  <si>
    <t>17.6</t>
  </si>
  <si>
    <t>17.7</t>
  </si>
  <si>
    <t>17.8</t>
  </si>
  <si>
    <t>17.9</t>
  </si>
  <si>
    <t>16. COBERTURAS, ISOLAMENTOS E IMPERMEABILIZAÇÕES</t>
  </si>
  <si>
    <t>16.1</t>
  </si>
  <si>
    <t>16.2</t>
  </si>
  <si>
    <t>16.3</t>
  </si>
  <si>
    <t>16.4</t>
  </si>
  <si>
    <t>16.5</t>
  </si>
  <si>
    <t>16.6</t>
  </si>
  <si>
    <t>15. INSTALAÇÕES ELÉTRICAS, HIDRÁULICAS, SANITÁRIAS E MECÂNICAS</t>
  </si>
  <si>
    <t>1.4</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</si>
  <si>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</si>
  <si>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</si>
  <si>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</si>
  <si>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</si>
  <si>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</si>
  <si>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</si>
  <si>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</si>
  <si>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</si>
  <si>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</si>
  <si>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</si>
  <si>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</si>
  <si>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</si>
  <si>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</si>
  <si>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</si>
  <si>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</si>
  <si>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</si>
  <si>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</si>
  <si>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</si>
  <si>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</si>
  <si>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</si>
  <si>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</si>
  <si>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</si>
  <si>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</si>
  <si>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</si>
  <si>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</si>
  <si>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</si>
  <si>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</si>
  <si>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</si>
  <si>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</si>
  <si>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</si>
  <si>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</si>
  <si>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</si>
  <si>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</si>
  <si>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</si>
  <si>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</si>
  <si>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</si>
  <si>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</si>
  <si>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</si>
  <si>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</si>
  <si>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</si>
  <si>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</si>
  <si>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</si>
  <si>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</si>
  <si>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</si>
  <si>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</si>
  <si>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</si>
  <si>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</si>
  <si>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</si>
  <si>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</si>
  <si>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</si>
  <si>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</si>
  <si>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</si>
  <si>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</si>
  <si>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</si>
  <si>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</si>
  <si>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14. ESQUADRIAS DE PVC, FERRO, ALUMÍNIO OU MADEIRA, VIDRAÇAS E FERRAGENS</t>
  </si>
  <si>
    <t>14.1</t>
  </si>
  <si>
    <t>14.2</t>
  </si>
  <si>
    <t>14.3</t>
  </si>
  <si>
    <t>14.4</t>
  </si>
  <si>
    <t>14.5</t>
  </si>
  <si>
    <t>14.6</t>
  </si>
  <si>
    <t>14.7</t>
  </si>
  <si>
    <t>14.8</t>
  </si>
  <si>
    <t>14.9</t>
  </si>
  <si>
    <t>14.10</t>
  </si>
  <si>
    <t>14.11</t>
  </si>
  <si>
    <t>14.12</t>
  </si>
  <si>
    <t>14.13</t>
  </si>
  <si>
    <t>14.14</t>
  </si>
  <si>
    <t>14.15</t>
  </si>
  <si>
    <t>14.16</t>
  </si>
  <si>
    <t>14.17</t>
  </si>
  <si>
    <t>13. REVESTIMENTO DE PAREDES, TETOS E PISOS</t>
  </si>
  <si>
    <t>SECRETARIA MUNICIPAL DE OBRAS E PROJETOS</t>
  </si>
  <si>
    <t>13.1</t>
  </si>
  <si>
    <t>13.2</t>
  </si>
  <si>
    <t>13.3</t>
  </si>
  <si>
    <t>13.4</t>
  </si>
  <si>
    <t>13.5</t>
  </si>
  <si>
    <t>13.6</t>
  </si>
  <si>
    <t>13.7</t>
  </si>
  <si>
    <t>13.8</t>
  </si>
  <si>
    <t>13.9</t>
  </si>
  <si>
    <t>13.10</t>
  </si>
  <si>
    <t>13.11</t>
  </si>
  <si>
    <t>13.12</t>
  </si>
  <si>
    <t>13.14</t>
  </si>
  <si>
    <t>13.15</t>
  </si>
  <si>
    <t>13.16</t>
  </si>
  <si>
    <t>13.17</t>
  </si>
  <si>
    <t>13.18</t>
  </si>
  <si>
    <t>13.19</t>
  </si>
  <si>
    <t>13.13</t>
  </si>
  <si>
    <t>12. ALVENARIAS E DIVISÓRIAS</t>
  </si>
  <si>
    <t>12.1</t>
  </si>
  <si>
    <t>12.2</t>
  </si>
  <si>
    <t>12.3</t>
  </si>
  <si>
    <t>12.4</t>
  </si>
  <si>
    <t>11. ESTRUTURAS</t>
  </si>
  <si>
    <t>11.1</t>
  </si>
  <si>
    <t>11.2</t>
  </si>
  <si>
    <t>11.3</t>
  </si>
  <si>
    <t>11.4</t>
  </si>
  <si>
    <t>11.5</t>
  </si>
  <si>
    <t>9. SERVIÇOS DE PARQUES E JARDINS</t>
  </si>
  <si>
    <t>9.1</t>
  </si>
  <si>
    <t>9.2</t>
  </si>
  <si>
    <t>9.3</t>
  </si>
  <si>
    <t>9.4</t>
  </si>
  <si>
    <t>9.5</t>
  </si>
  <si>
    <t>9.6</t>
  </si>
  <si>
    <t>9.7</t>
  </si>
  <si>
    <t>9.8</t>
  </si>
  <si>
    <t>9.9</t>
  </si>
  <si>
    <t>9.10</t>
  </si>
  <si>
    <t>9.11</t>
  </si>
  <si>
    <t>9.12</t>
  </si>
  <si>
    <t>9.13</t>
  </si>
  <si>
    <t>9.14</t>
  </si>
  <si>
    <t>9.15</t>
  </si>
  <si>
    <t>8. BASES E PAVIMENTOS</t>
  </si>
  <si>
    <t>8.1</t>
  </si>
  <si>
    <t>8.2</t>
  </si>
  <si>
    <t>8.3</t>
  </si>
  <si>
    <t>8.4</t>
  </si>
  <si>
    <t>8.5</t>
  </si>
  <si>
    <t>8.6</t>
  </si>
  <si>
    <t>8.7</t>
  </si>
  <si>
    <t>8.8</t>
  </si>
  <si>
    <t>6. GALERIAS, DRENOS E CONEXÕES</t>
  </si>
  <si>
    <t>6.1</t>
  </si>
  <si>
    <t>6.2</t>
  </si>
  <si>
    <t>6.3</t>
  </si>
  <si>
    <t>6.4</t>
  </si>
  <si>
    <t>6.5</t>
  </si>
  <si>
    <t>6.6</t>
  </si>
  <si>
    <t>19.5</t>
  </si>
  <si>
    <t>1.5</t>
  </si>
  <si>
    <t>1.6</t>
  </si>
  <si>
    <t>22. ADMINISTRAÇÃO LOCAL</t>
  </si>
  <si>
    <t>22.1</t>
  </si>
  <si>
    <t>ADMINISTRAÇÃO LOCAL</t>
  </si>
  <si>
    <t>PMAB 01</t>
  </si>
  <si>
    <t>PMAB 03</t>
  </si>
  <si>
    <t>BALANÇO DUPLO ADAPTADO PARA CADEIRANTE. FORNECIMENTO E COLOCACAO</t>
  </si>
  <si>
    <t>PMAB 02</t>
  </si>
  <si>
    <t>CARROSEL ADAPTADO GIRA-GIRA. FORNECIMENTO E INSTALAÇÃO</t>
  </si>
  <si>
    <t>FONTE</t>
  </si>
  <si>
    <t>CÓDIGO</t>
  </si>
  <si>
    <t>ITEM</t>
  </si>
  <si>
    <t>6° MÊS</t>
  </si>
  <si>
    <t>7° MÊS</t>
  </si>
  <si>
    <t>8° MÊS</t>
  </si>
  <si>
    <t>SECRETARIA MUNICIPAL DE OBRAS E SANEAMENTO</t>
  </si>
  <si>
    <t>ANEXO II.I - PLANILHA ORÇAMENTARIA</t>
  </si>
  <si>
    <t>ANEXO II.II - COMPOSIÇÃO   DO   B.D.I  -  COM Desoneração - Lei 12.844/13</t>
  </si>
  <si>
    <t>ANEXO II.III - CRONOGRAMA FÍSICO FINANCEIRO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</si>
</sst>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 #,##0.00_);_([$€]* \(#,##0.00\);_([$€]* &quot;-&quot;??_);_(@_)"/>
    <numFmt numFmtId="167" formatCode="#,##0.00&quot; M &quot;"/>
    <numFmt numFmtId="168" formatCode="#,##0.00&quot;m&quot;"/>
    <numFmt numFmtId="170" formatCode="00"/>
    <numFmt numFmtId="173" formatCode="#,##0.00&quot; m &quot;"/>
    <numFmt numFmtId="188" formatCode="[$-409]h:mm\ AM/PM;@"/>
    <numFmt numFmtId="189" formatCode="_(&quot;R$&quot;* #,##0.00_);_(&quot;R$&quot;* \(#,##0.00\);_(&quot;R$&quot;* &quot;-&quot;??_);_(@_)"/>
    <numFmt numFmtId="190" formatCode="_(* #,##0_);_(* \(#,##0\);_(* &quot;-&quot;??_);_(@_)"/>
    <numFmt numFmtId="191" formatCode="_(* #,##0.00_);_(* \(#,##0.00\);_(* \-??_);_(@_)"/>
    <numFmt numFmtId="192" formatCode="0.0000%"/>
  </numFmts>
  <fonts count="50">
    <font>
      <sz val="10"/>
      <name val="Arial"/>
      <family val="2"/>
    </font>
    <font>
      <sz val="11"/>
      <color theme="1"/>
      <name val="Calibri"/>
      <family val="2"/>
      <scheme val="minor"/>
    </font>
    <font>
      <sz val="8"/>
      <name val="Arial"/>
      <family val="2"/>
    </font>
    <font>
      <b/>
      <sz val="16"/>
      <name val="Arial"/>
      <family val="2"/>
    </font>
    <font>
      <sz val="9"/>
      <name val="Arial"/>
      <family val="2"/>
    </font>
    <font>
      <b/>
      <sz val="9"/>
      <name val="Arial"/>
      <family val="2"/>
    </font>
    <font>
      <i/>
      <sz val="10"/>
      <name val="Arial"/>
      <family val="2"/>
    </font>
    <font>
      <b/>
      <sz val="12"/>
      <name val="Arial"/>
      <family val="2"/>
    </font>
    <font>
      <b/>
      <sz val="10"/>
      <name val="Arial"/>
      <family val="2"/>
    </font>
    <font>
      <sz val="8"/>
      <name val="Century Gothic"/>
      <family val="2"/>
    </font>
    <font>
      <u val="single"/>
      <sz val="10"/>
      <color indexed="12"/>
      <name val="Arial"/>
      <family val="2"/>
    </font>
    <font>
      <sz val="11"/>
      <color indexed="8"/>
      <name val="Calibri"/>
      <family val="2"/>
    </font>
    <font>
      <b/>
      <u val="single"/>
      <sz val="10"/>
      <name val="Arial"/>
      <family val="2"/>
    </font>
    <font>
      <b/>
      <sz val="8"/>
      <name val="Arial"/>
      <family val="2"/>
    </font>
    <font>
      <sz val="10"/>
      <color theme="1"/>
      <name val="Arial"/>
      <family val="2"/>
    </font>
    <font>
      <sz val="10"/>
      <name val="Wingdings"/>
      <family val="2"/>
    </font>
    <font>
      <b/>
      <sz val="7"/>
      <name val="Arial"/>
      <family val="2"/>
    </font>
    <font>
      <b/>
      <sz val="8"/>
      <name val="Wingdings"/>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indexed="12"/>
      <name val="Arial"/>
      <family val="2"/>
    </font>
    <font>
      <b/>
      <sz val="10"/>
      <color indexed="10"/>
      <name val="Arial"/>
      <family val="2"/>
    </font>
    <font>
      <b/>
      <sz val="12"/>
      <color indexed="50"/>
      <name val="Arial"/>
      <family val="2"/>
    </font>
    <font>
      <b/>
      <sz val="10"/>
      <color indexed="12"/>
      <name val="Arial"/>
      <family val="2"/>
    </font>
    <font>
      <sz val="10"/>
      <color indexed="12"/>
      <name val="Arial"/>
      <family val="2"/>
    </font>
    <font>
      <b/>
      <sz val="10"/>
      <color indexed="17"/>
      <name val="Arial"/>
      <family val="2"/>
    </font>
    <font>
      <b/>
      <sz val="8"/>
      <color indexed="17"/>
      <name val="Arial"/>
      <family val="2"/>
    </font>
    <font>
      <b/>
      <sz val="8"/>
      <name val="Tahoma"/>
      <family val="2"/>
    </font>
    <font>
      <sz val="8"/>
      <name val="Tahoma"/>
      <family val="2"/>
    </font>
    <font>
      <u val="single"/>
      <sz val="8"/>
      <name val="Tahoma"/>
      <family val="2"/>
    </font>
    <font>
      <b/>
      <sz val="8"/>
      <color indexed="12"/>
      <name val="Tahoma"/>
      <family val="2"/>
    </font>
    <font>
      <sz val="14"/>
      <name val="Verdana"/>
      <family val="2"/>
    </font>
    <font>
      <sz val="10"/>
      <color indexed="8"/>
      <name val="MS Sans Serif"/>
      <family val="2"/>
    </font>
    <font>
      <b/>
      <sz val="18"/>
      <color theme="3"/>
      <name val="Cambria"/>
      <family val="2"/>
    </font>
    <font>
      <b/>
      <u val="single"/>
      <sz val="12"/>
      <name val="Arial"/>
      <family val="2"/>
    </font>
  </fonts>
  <fills count="41">
    <fill>
      <patternFill/>
    </fill>
    <fill>
      <patternFill patternType="gray125"/>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theme="0" tint="-0.1499900072813034"/>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60">
    <border>
      <left/>
      <right/>
      <top/>
      <bottom/>
      <diagonal/>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top/>
      <bottom/>
    </border>
    <border>
      <left/>
      <right style="medium"/>
      <top/>
      <bottom/>
    </border>
    <border>
      <left style="medium"/>
      <right style="medium"/>
      <top style="medium"/>
      <bottom/>
    </border>
    <border>
      <left style="medium"/>
      <right style="medium"/>
      <top style="medium"/>
      <bottom style="hair"/>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style="hair"/>
      <bottom style="medium"/>
    </border>
    <border>
      <left/>
      <right/>
      <top style="thin"/>
      <bottom style="thin"/>
    </border>
    <border>
      <left/>
      <right/>
      <top style="hair"/>
      <bottom style="thin"/>
    </border>
    <border>
      <left style="thin"/>
      <right style="medium"/>
      <top style="double"/>
      <bottom style="thin"/>
    </border>
    <border>
      <left style="thin"/>
      <right style="medium"/>
      <top/>
      <bottom style="thin"/>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medium"/>
      <right style="thin"/>
      <top style="thin"/>
      <bottom style="thin"/>
    </border>
    <border>
      <left style="medium"/>
      <right style="thin"/>
      <top style="thin"/>
      <bottom/>
    </border>
    <border>
      <left style="medium"/>
      <right/>
      <top style="double"/>
      <bottom style="thin"/>
    </border>
    <border>
      <left/>
      <right/>
      <top style="double"/>
      <bottom style="thin"/>
    </border>
    <border>
      <left/>
      <right style="thin"/>
      <top style="double"/>
      <bottom style="thin"/>
    </border>
    <border>
      <left style="medium"/>
      <right style="thin"/>
      <top style="medium"/>
      <bottom/>
    </border>
    <border>
      <left style="medium"/>
      <right style="thin"/>
      <top/>
      <bottom style="medium"/>
    </border>
    <border>
      <left style="thin"/>
      <right style="thin"/>
      <top style="medium"/>
      <bottom style="thin"/>
    </border>
    <border>
      <left style="thin"/>
      <right/>
      <top style="medium"/>
      <bottom style="thin"/>
    </border>
    <border>
      <left style="thin"/>
      <right style="thin"/>
      <top style="thin"/>
      <bottom style="medium"/>
    </border>
    <border>
      <left style="thin"/>
      <right/>
      <top style="thin"/>
      <bottom style="mediu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medium"/>
    </border>
    <border>
      <left style="medium"/>
      <right style="medium"/>
      <top/>
      <bottom/>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10" fillId="0" borderId="0" applyNumberFormat="0" applyFill="0" applyBorder="0">
      <alignment/>
      <protection locked="0"/>
    </xf>
    <xf numFmtId="0" fontId="0"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2" borderId="1" applyNumberFormat="0" applyFont="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5" applyNumberFormat="0" applyAlignment="0" applyProtection="0"/>
    <xf numFmtId="0" fontId="27" fillId="7" borderId="6" applyNumberFormat="0" applyAlignment="0" applyProtection="0"/>
    <xf numFmtId="0" fontId="28" fillId="7" borderId="5" applyNumberFormat="0" applyAlignment="0" applyProtection="0"/>
    <xf numFmtId="0" fontId="29" fillId="0" borderId="7" applyNumberFormat="0" applyFill="0" applyAlignment="0" applyProtection="0"/>
    <xf numFmtId="0" fontId="30" fillId="8" borderId="8"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1" fillId="0" borderId="0">
      <alignment/>
      <protection/>
    </xf>
    <xf numFmtId="0" fontId="1" fillId="33" borderId="10" applyNumberFormat="0" applyFont="0" applyAlignment="0" applyProtection="0"/>
    <xf numFmtId="0" fontId="1" fillId="0" borderId="0">
      <alignment/>
      <protection/>
    </xf>
    <xf numFmtId="0" fontId="1" fillId="0" borderId="0">
      <alignment/>
      <protection/>
    </xf>
    <xf numFmtId="0" fontId="1" fillId="33"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173" fontId="0" fillId="0" borderId="0" applyFont="0" applyFill="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188" fontId="46" fillId="0" borderId="11">
      <alignment horizontal="center" vertical="center"/>
      <protection/>
    </xf>
    <xf numFmtId="44" fontId="11" fillId="0" borderId="0" applyFont="0" applyFill="0" applyBorder="0" applyAlignment="0" applyProtection="0"/>
    <xf numFmtId="164" fontId="0" fillId="0" borderId="0" applyFont="0" applyFill="0" applyBorder="0" applyAlignment="0" applyProtection="0"/>
    <xf numFmtId="189" fontId="0" fillId="0" borderId="0" applyFont="0" applyFill="0" applyBorder="0" applyAlignment="0" applyProtection="0"/>
    <xf numFmtId="0" fontId="0" fillId="0" borderId="0" applyFont="0" applyFill="0" applyBorder="0" applyAlignment="0" applyProtection="0"/>
    <xf numFmtId="0" fontId="1" fillId="0" borderId="0">
      <alignment/>
      <protection/>
    </xf>
    <xf numFmtId="0" fontId="1" fillId="0" borderId="0">
      <alignment/>
      <protection/>
    </xf>
    <xf numFmtId="0" fontId="11" fillId="0" borderId="0">
      <alignment/>
      <protection/>
    </xf>
    <xf numFmtId="0" fontId="47" fillId="0" borderId="0">
      <alignment/>
      <protection/>
    </xf>
    <xf numFmtId="0" fontId="0" fillId="0" borderId="0">
      <alignment/>
      <protection/>
    </xf>
    <xf numFmtId="0" fontId="1" fillId="0" borderId="0">
      <alignment/>
      <protection/>
    </xf>
    <xf numFmtId="0" fontId="11" fillId="33" borderId="10" applyNumberFormat="0" applyFont="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11" fillId="0" borderId="0" applyFont="0" applyFill="0" applyBorder="0" applyAlignment="0" applyProtection="0"/>
    <xf numFmtId="165" fontId="0" fillId="0" borderId="0" applyFont="0" applyFill="0" applyBorder="0" applyAlignment="0" applyProtection="0"/>
    <xf numFmtId="17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0" fontId="0" fillId="0" borderId="0" applyFont="0" applyFill="0" applyBorder="0" applyAlignment="0" applyProtection="0"/>
    <xf numFmtId="0" fontId="48"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91" fontId="0" fillId="0" borderId="0" applyFill="0" applyBorder="0" applyAlignment="0" applyProtection="0"/>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01">
    <xf numFmtId="0" fontId="0" fillId="0" borderId="0" xfId="0"/>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165" fontId="0" fillId="0" borderId="0" xfId="32" applyFont="1" applyFill="1" applyBorder="1" applyAlignment="1">
      <alignment vertical="center"/>
    </xf>
    <xf numFmtId="0" fontId="7" fillId="0" borderId="0" xfId="0" applyFont="1" applyAlignment="1">
      <alignment horizontal="left" vertical="center"/>
    </xf>
    <xf numFmtId="0" fontId="0" fillId="0" borderId="0" xfId="0" applyFont="1" applyAlignment="1" applyProtection="1">
      <alignment vertical="center" wrapText="1"/>
      <protection locked="0"/>
    </xf>
    <xf numFmtId="0" fontId="8" fillId="0" borderId="0" xfId="0" applyFont="1" applyAlignment="1">
      <alignment vertical="center"/>
    </xf>
    <xf numFmtId="0" fontId="8" fillId="0" borderId="12" xfId="0" applyFont="1" applyBorder="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165" fontId="5" fillId="0" borderId="0" xfId="32" applyFont="1" applyFill="1" applyBorder="1" applyAlignment="1" applyProtection="1">
      <alignment horizontal="center" vertical="center"/>
      <protection/>
    </xf>
    <xf numFmtId="0" fontId="5" fillId="0" borderId="13" xfId="0" applyFont="1" applyBorder="1" applyAlignment="1">
      <alignment horizontal="center" vertical="center"/>
    </xf>
    <xf numFmtId="0" fontId="0" fillId="0" borderId="11" xfId="0" applyFont="1" applyBorder="1" applyAlignment="1">
      <alignment horizontal="center" vertical="center"/>
    </xf>
    <xf numFmtId="165" fontId="0" fillId="0" borderId="11" xfId="32" applyFont="1" applyFill="1" applyBorder="1" applyAlignment="1">
      <alignment horizontal="center" vertical="center"/>
    </xf>
    <xf numFmtId="0" fontId="0" fillId="0" borderId="0" xfId="0" applyFont="1" applyAlignment="1">
      <alignment vertical="center" wrapText="1"/>
    </xf>
    <xf numFmtId="4" fontId="9" fillId="0" borderId="0" xfId="0" applyNumberFormat="1" applyFont="1" applyAlignment="1">
      <alignment horizontal="right" vertical="center"/>
    </xf>
    <xf numFmtId="168" fontId="9" fillId="0" borderId="0" xfId="0" applyNumberFormat="1" applyFont="1" applyAlignment="1">
      <alignment horizontal="left" vertical="center"/>
    </xf>
    <xf numFmtId="1" fontId="4" fillId="0" borderId="0" xfId="0" applyNumberFormat="1" applyFont="1" applyAlignment="1">
      <alignment vertical="center"/>
    </xf>
    <xf numFmtId="165" fontId="6" fillId="0" borderId="0" xfId="32" applyFont="1" applyFill="1" applyBorder="1" applyAlignment="1">
      <alignment horizontal="right" vertical="center"/>
    </xf>
    <xf numFmtId="9" fontId="6" fillId="0" borderId="0" xfId="0" applyNumberFormat="1" applyFont="1" applyAlignment="1">
      <alignment horizontal="left" vertical="center"/>
    </xf>
    <xf numFmtId="0" fontId="0" fillId="0" borderId="0" xfId="0" applyFont="1" applyAlignment="1">
      <alignment vertical="center"/>
    </xf>
    <xf numFmtId="165" fontId="0" fillId="0" borderId="0" xfId="0" applyNumberFormat="1" applyFont="1" applyAlignment="1">
      <alignment vertical="center"/>
    </xf>
    <xf numFmtId="49" fontId="3" fillId="0" borderId="0" xfId="0" applyNumberFormat="1" applyFont="1" applyAlignment="1">
      <alignment vertical="center"/>
    </xf>
    <xf numFmtId="0" fontId="0" fillId="0" borderId="0" xfId="0" applyFont="1" applyAlignment="1" applyProtection="1">
      <alignment vertical="center" wrapText="1"/>
      <protection locked="0"/>
    </xf>
    <xf numFmtId="0" fontId="13" fillId="0" borderId="0" xfId="0" applyFont="1" applyAlignment="1">
      <alignment horizontal="right" vertical="center"/>
    </xf>
    <xf numFmtId="0" fontId="0" fillId="0" borderId="11" xfId="0" applyFont="1" applyBorder="1" applyAlignment="1">
      <alignment horizontal="left" vertical="center" wrapText="1"/>
    </xf>
    <xf numFmtId="167" fontId="0" fillId="0" borderId="0" xfId="33"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5" fillId="37" borderId="14" xfId="0" applyFont="1" applyFill="1" applyBorder="1" applyAlignment="1">
      <alignment horizontal="center" vertical="center" wrapText="1"/>
    </xf>
    <xf numFmtId="0" fontId="8" fillId="37" borderId="14" xfId="0" applyFont="1" applyFill="1" applyBorder="1" applyAlignment="1">
      <alignment horizontal="center" vertical="center"/>
    </xf>
    <xf numFmtId="164" fontId="8" fillId="0" borderId="15" xfId="0" applyNumberFormat="1" applyFont="1" applyBorder="1" applyAlignment="1" applyProtection="1">
      <alignment horizontal="center" vertical="center"/>
      <protection locked="0"/>
    </xf>
    <xf numFmtId="10" fontId="0" fillId="37" borderId="16" xfId="0" applyNumberFormat="1" applyFont="1" applyFill="1" applyBorder="1" applyAlignment="1" applyProtection="1">
      <alignment horizontal="center" vertical="center"/>
      <protection locked="0"/>
    </xf>
    <xf numFmtId="170" fontId="8" fillId="0" borderId="17" xfId="0" applyNumberFormat="1" applyFont="1" applyBorder="1" applyAlignment="1">
      <alignment vertical="center"/>
    </xf>
    <xf numFmtId="170" fontId="8" fillId="0" borderId="18" xfId="0" applyNumberFormat="1" applyFont="1" applyBorder="1" applyAlignment="1">
      <alignment vertical="center"/>
    </xf>
    <xf numFmtId="170" fontId="8" fillId="0" borderId="19" xfId="0" applyNumberFormat="1" applyFont="1" applyBorder="1" applyAlignment="1">
      <alignment vertical="center"/>
    </xf>
    <xf numFmtId="170" fontId="8" fillId="0" borderId="19" xfId="0" applyNumberFormat="1" applyFont="1" applyBorder="1" applyAlignment="1">
      <alignment horizontal="center" vertical="center"/>
    </xf>
    <xf numFmtId="164" fontId="8" fillId="0" borderId="20" xfId="0" applyNumberFormat="1" applyFont="1" applyBorder="1" applyAlignment="1" applyProtection="1">
      <alignment horizontal="center" vertical="center"/>
      <protection locked="0"/>
    </xf>
    <xf numFmtId="10" fontId="0" fillId="37" borderId="21" xfId="0" applyNumberFormat="1" applyFont="1" applyFill="1" applyBorder="1" applyAlignment="1" applyProtection="1">
      <alignment horizontal="center" vertical="center"/>
      <protection locked="0"/>
    </xf>
    <xf numFmtId="4" fontId="0" fillId="0" borderId="0" xfId="0" applyNumberFormat="1" applyFont="1" applyAlignment="1">
      <alignment horizontal="right" vertical="center"/>
    </xf>
    <xf numFmtId="173" fontId="0" fillId="0" borderId="0" xfId="32" applyNumberFormat="1" applyFont="1" applyFill="1" applyBorder="1" applyAlignment="1">
      <alignment vertical="center"/>
    </xf>
    <xf numFmtId="10" fontId="0" fillId="0" borderId="22" xfId="37" applyNumberFormat="1" applyFont="1" applyFill="1" applyBorder="1" applyAlignment="1">
      <alignment horizontal="center" vertical="center"/>
    </xf>
    <xf numFmtId="10" fontId="0" fillId="0" borderId="23" xfId="37" applyNumberFormat="1" applyFont="1" applyFill="1" applyBorder="1" applyAlignment="1">
      <alignment horizontal="center" vertical="center"/>
    </xf>
    <xf numFmtId="165" fontId="8" fillId="37" borderId="24" xfId="31" applyFont="1" applyFill="1" applyBorder="1" applyAlignment="1">
      <alignment horizontal="center" vertical="center"/>
    </xf>
    <xf numFmtId="0" fontId="0" fillId="0" borderId="0" xfId="0" applyFont="1" applyAlignment="1">
      <alignment horizontal="left" vertical="center"/>
    </xf>
    <xf numFmtId="4" fontId="0" fillId="0" borderId="25" xfId="0" applyNumberFormat="1" applyFont="1" applyBorder="1" applyAlignment="1" applyProtection="1">
      <alignment horizontal="right" vertical="center"/>
      <protection locked="0"/>
    </xf>
    <xf numFmtId="165" fontId="8" fillId="37" borderId="19" xfId="31" applyFont="1" applyFill="1" applyBorder="1" applyAlignment="1">
      <alignment horizontal="center" vertical="center"/>
    </xf>
    <xf numFmtId="0" fontId="8" fillId="37" borderId="14" xfId="0" applyFont="1" applyFill="1" applyBorder="1" applyAlignment="1">
      <alignment horizontal="center" vertical="center" wrapText="1"/>
    </xf>
    <xf numFmtId="43" fontId="0" fillId="0" borderId="0" xfId="0" applyNumberFormat="1" applyFont="1" applyAlignment="1">
      <alignment vertical="center"/>
    </xf>
    <xf numFmtId="165" fontId="0" fillId="0" borderId="26" xfId="32" applyFont="1" applyFill="1" applyBorder="1" applyAlignment="1">
      <alignment horizontal="center" vertical="center"/>
    </xf>
    <xf numFmtId="43" fontId="8" fillId="0" borderId="0" xfId="0" applyNumberFormat="1" applyFont="1" applyAlignment="1">
      <alignment vertical="center"/>
    </xf>
    <xf numFmtId="10" fontId="0" fillId="0" borderId="0" xfId="0" applyNumberFormat="1" applyFont="1" applyAlignment="1">
      <alignment vertical="center"/>
    </xf>
    <xf numFmtId="43" fontId="0" fillId="0" borderId="0" xfId="0" applyNumberFormat="1" applyFont="1" applyAlignment="1">
      <alignment vertical="center"/>
    </xf>
    <xf numFmtId="165" fontId="0" fillId="0" borderId="0" xfId="0" applyNumberFormat="1" applyFont="1" applyAlignment="1">
      <alignment vertical="center"/>
    </xf>
    <xf numFmtId="0" fontId="8" fillId="37" borderId="18" xfId="0" applyFont="1" applyFill="1" applyBorder="1" applyAlignment="1">
      <alignment horizontal="left" vertical="center"/>
    </xf>
    <xf numFmtId="0" fontId="0" fillId="0" borderId="0" xfId="99">
      <alignment/>
      <protection/>
    </xf>
    <xf numFmtId="0" fontId="35" fillId="0" borderId="0" xfId="99" applyFont="1" applyAlignment="1">
      <alignment horizontal="left" vertical="top"/>
      <protection/>
    </xf>
    <xf numFmtId="0" fontId="2" fillId="0" borderId="0" xfId="99" applyFont="1" applyAlignment="1">
      <alignment vertical="center"/>
      <protection/>
    </xf>
    <xf numFmtId="49" fontId="3" fillId="0" borderId="0" xfId="99" applyNumberFormat="1" applyFont="1" applyAlignment="1">
      <alignment vertical="center"/>
      <protection/>
    </xf>
    <xf numFmtId="1" fontId="4" fillId="0" borderId="0" xfId="99" applyNumberFormat="1" applyFont="1" applyAlignment="1">
      <alignment vertical="center"/>
      <protection/>
    </xf>
    <xf numFmtId="0" fontId="13" fillId="0" borderId="0" xfId="99" applyFont="1" applyAlignment="1">
      <alignment horizontal="right" vertical="center"/>
      <protection/>
    </xf>
    <xf numFmtId="0" fontId="0" fillId="0" borderId="0" xfId="99" applyAlignment="1">
      <alignment vertical="center"/>
      <protection/>
    </xf>
    <xf numFmtId="0" fontId="7" fillId="0" borderId="0" xfId="99" applyFont="1" applyAlignment="1">
      <alignment horizontal="left" vertical="center"/>
      <protection/>
    </xf>
    <xf numFmtId="0" fontId="0" fillId="0" borderId="0" xfId="99" applyAlignment="1">
      <alignment horizontal="center" vertical="center"/>
      <protection/>
    </xf>
    <xf numFmtId="0" fontId="0" fillId="0" borderId="0" xfId="99" applyAlignment="1" applyProtection="1">
      <alignment vertical="center" wrapText="1"/>
      <protection locked="0"/>
    </xf>
    <xf numFmtId="4" fontId="0" fillId="0" borderId="0" xfId="99" applyNumberFormat="1" applyAlignment="1">
      <alignment horizontal="right" vertical="center"/>
      <protection/>
    </xf>
    <xf numFmtId="173" fontId="0" fillId="0" borderId="0" xfId="100" applyFont="1" applyFill="1" applyBorder="1" applyAlignment="1">
      <alignment vertical="center"/>
    </xf>
    <xf numFmtId="0" fontId="37" fillId="0" borderId="0" xfId="99" applyFont="1">
      <alignment/>
      <protection/>
    </xf>
    <xf numFmtId="0" fontId="37" fillId="0" borderId="0" xfId="99" applyFont="1" applyAlignment="1">
      <alignment horizontal="centerContinuous"/>
      <protection/>
    </xf>
    <xf numFmtId="0" fontId="7" fillId="0" borderId="0" xfId="99" applyFont="1" applyAlignment="1">
      <alignment horizontal="centerContinuous"/>
      <protection/>
    </xf>
    <xf numFmtId="0" fontId="0" fillId="0" borderId="0" xfId="99" applyAlignment="1">
      <alignment horizontal="centerContinuous"/>
      <protection/>
    </xf>
    <xf numFmtId="0" fontId="39" fillId="0" borderId="0" xfId="99" applyFont="1" applyAlignment="1">
      <alignment vertical="center"/>
      <protection/>
    </xf>
    <xf numFmtId="0" fontId="2" fillId="0" borderId="11" xfId="99" applyFont="1" applyBorder="1" applyAlignment="1">
      <alignment horizontal="center" vertical="center" wrapText="1"/>
      <protection/>
    </xf>
    <xf numFmtId="0" fontId="0" fillId="0" borderId="27" xfId="99" applyBorder="1" applyAlignment="1">
      <alignment vertical="center"/>
      <protection/>
    </xf>
    <xf numFmtId="0" fontId="0" fillId="0" borderId="22" xfId="99" applyBorder="1" applyAlignment="1">
      <alignment vertical="center"/>
      <protection/>
    </xf>
    <xf numFmtId="4" fontId="0" fillId="0" borderId="22" xfId="99" applyNumberFormat="1" applyBorder="1" applyAlignment="1">
      <alignment vertical="center"/>
      <protection/>
    </xf>
    <xf numFmtId="2" fontId="40" fillId="38" borderId="11" xfId="37" applyNumberFormat="1" applyFont="1" applyFill="1" applyBorder="1" applyAlignment="1">
      <alignment horizontal="center" vertical="center"/>
    </xf>
    <xf numFmtId="2" fontId="0" fillId="38" borderId="11" xfId="37" applyNumberFormat="1" applyFont="1" applyFill="1" applyBorder="1" applyAlignment="1">
      <alignment horizontal="center" vertical="center"/>
    </xf>
    <xf numFmtId="2" fontId="38" fillId="0" borderId="11" xfId="37" applyNumberFormat="1" applyFont="1" applyFill="1" applyBorder="1" applyAlignment="1">
      <alignment horizontal="center" vertical="center"/>
    </xf>
    <xf numFmtId="0" fontId="0" fillId="0" borderId="28" xfId="99" applyBorder="1" applyAlignment="1">
      <alignment vertical="center"/>
      <protection/>
    </xf>
    <xf numFmtId="0" fontId="0" fillId="0" borderId="29" xfId="99" applyBorder="1" applyAlignment="1">
      <alignment vertical="center"/>
      <protection/>
    </xf>
    <xf numFmtId="0" fontId="0" fillId="0" borderId="23" xfId="99" applyBorder="1" applyAlignment="1">
      <alignment vertical="center"/>
      <protection/>
    </xf>
    <xf numFmtId="4" fontId="0" fillId="0" borderId="23" xfId="99" applyNumberFormat="1" applyBorder="1" applyAlignment="1">
      <alignment vertical="center"/>
      <protection/>
    </xf>
    <xf numFmtId="4" fontId="0" fillId="0" borderId="30" xfId="99" applyNumberFormat="1" applyBorder="1" applyAlignment="1">
      <alignment vertical="center"/>
      <protection/>
    </xf>
    <xf numFmtId="2" fontId="36" fillId="38" borderId="11" xfId="37" applyNumberFormat="1" applyFont="1" applyFill="1" applyBorder="1" applyAlignment="1">
      <alignment horizontal="center" vertical="center"/>
    </xf>
    <xf numFmtId="0" fontId="41" fillId="0" borderId="31" xfId="99" applyFont="1" applyBorder="1">
      <alignment/>
      <protection/>
    </xf>
    <xf numFmtId="0" fontId="13" fillId="0" borderId="31" xfId="99" applyFont="1" applyBorder="1">
      <alignment/>
      <protection/>
    </xf>
    <xf numFmtId="0" fontId="2" fillId="0" borderId="31" xfId="99" applyFont="1" applyBorder="1">
      <alignment/>
      <protection/>
    </xf>
    <xf numFmtId="0" fontId="2" fillId="0" borderId="31" xfId="99" applyFont="1" applyBorder="1" applyAlignment="1">
      <alignment horizontal="center" vertical="center" wrapText="1"/>
      <protection/>
    </xf>
    <xf numFmtId="2" fontId="41" fillId="0" borderId="31" xfId="99" applyNumberFormat="1" applyFont="1" applyBorder="1" applyAlignment="1">
      <alignment horizontal="center" vertical="center"/>
      <protection/>
    </xf>
    <xf numFmtId="0" fontId="0" fillId="0" borderId="32" xfId="99" applyBorder="1">
      <alignment/>
      <protection/>
    </xf>
    <xf numFmtId="0" fontId="8" fillId="0" borderId="0" xfId="99" applyFont="1" applyAlignment="1">
      <alignment horizontal="right" vertical="center"/>
      <protection/>
    </xf>
    <xf numFmtId="49" fontId="16" fillId="0" borderId="0" xfId="99" applyNumberFormat="1" applyFont="1" applyAlignment="1">
      <alignment horizontal="center" vertical="center"/>
      <protection/>
    </xf>
    <xf numFmtId="49" fontId="8" fillId="0" borderId="0" xfId="99" applyNumberFormat="1" applyFont="1" applyAlignment="1">
      <alignment horizontal="left" vertical="center"/>
      <protection/>
    </xf>
    <xf numFmtId="0" fontId="2" fillId="0" borderId="0" xfId="99" applyFont="1">
      <alignment/>
      <protection/>
    </xf>
    <xf numFmtId="0" fontId="8" fillId="0" borderId="0" xfId="99" applyFont="1">
      <alignment/>
      <protection/>
    </xf>
    <xf numFmtId="1" fontId="18" fillId="0" borderId="0" xfId="0" applyNumberFormat="1" applyFont="1" applyAlignment="1">
      <alignment vertical="center"/>
    </xf>
    <xf numFmtId="1" fontId="0" fillId="0" borderId="0" xfId="99" applyNumberFormat="1">
      <alignment/>
      <protection/>
    </xf>
    <xf numFmtId="1" fontId="8" fillId="0" borderId="0" xfId="99" applyNumberFormat="1" applyFont="1" applyAlignment="1">
      <alignment vertical="center"/>
      <protection/>
    </xf>
    <xf numFmtId="1" fontId="12" fillId="0" borderId="0" xfId="99" applyNumberFormat="1" applyFont="1" applyAlignment="1">
      <alignment vertical="center"/>
      <protection/>
    </xf>
    <xf numFmtId="164" fontId="0" fillId="0" borderId="0" xfId="0" applyNumberFormat="1" applyFont="1" applyAlignment="1">
      <alignment vertical="center"/>
    </xf>
    <xf numFmtId="44" fontId="8" fillId="0" borderId="0" xfId="133" applyFont="1" applyFill="1" applyBorder="1" applyAlignment="1">
      <alignment vertical="center"/>
    </xf>
    <xf numFmtId="192" fontId="0" fillId="0" borderId="0" xfId="98" applyNumberFormat="1" applyFont="1" applyFill="1" applyBorder="1" applyAlignment="1">
      <alignment vertical="center"/>
    </xf>
    <xf numFmtId="0" fontId="0" fillId="0" borderId="33" xfId="0" applyFont="1" applyBorder="1" applyAlignment="1">
      <alignment horizontal="center" vertical="center"/>
    </xf>
    <xf numFmtId="0" fontId="8" fillId="0" borderId="0" xfId="0" applyFont="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1" fontId="7" fillId="0" borderId="0" xfId="0" applyNumberFormat="1" applyFont="1" applyAlignment="1">
      <alignment vertical="center"/>
    </xf>
    <xf numFmtId="1" fontId="49" fillId="0" borderId="0" xfId="0" applyNumberFormat="1" applyFont="1" applyAlignment="1">
      <alignment vertical="top"/>
    </xf>
    <xf numFmtId="1" fontId="0" fillId="0" borderId="0" xfId="99" applyNumberFormat="1" applyAlignment="1">
      <alignment horizontal="right"/>
      <protection/>
    </xf>
    <xf numFmtId="1" fontId="8" fillId="0" borderId="0" xfId="99" applyNumberFormat="1" applyFont="1" applyAlignment="1">
      <alignment horizontal="right" vertical="center"/>
      <protection/>
    </xf>
    <xf numFmtId="1" fontId="12" fillId="0" borderId="0" xfId="99" applyNumberFormat="1" applyFont="1" applyAlignment="1">
      <alignment horizontal="right" vertical="center"/>
      <protection/>
    </xf>
    <xf numFmtId="165" fontId="0" fillId="0" borderId="0" xfId="100" applyNumberFormat="1" applyFont="1" applyFill="1" applyBorder="1" applyAlignment="1">
      <alignment vertical="center"/>
    </xf>
    <xf numFmtId="0" fontId="8" fillId="37" borderId="17" xfId="0" applyFont="1" applyFill="1" applyBorder="1" applyAlignment="1">
      <alignment horizontal="left" vertical="center"/>
    </xf>
    <xf numFmtId="0" fontId="8" fillId="37" borderId="18" xfId="0" applyFont="1" applyFill="1" applyBorder="1" applyAlignment="1">
      <alignment horizontal="left" vertical="center"/>
    </xf>
    <xf numFmtId="0" fontId="5" fillId="37" borderId="14"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4"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4"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5" fillId="37" borderId="16" xfId="0" applyFont="1" applyFill="1" applyBorder="1" applyAlignment="1">
      <alignment horizontal="center" vertical="center"/>
    </xf>
    <xf numFmtId="165" fontId="5" fillId="37" borderId="14" xfId="32" applyFont="1" applyFill="1" applyBorder="1" applyAlignment="1" applyProtection="1">
      <alignment horizontal="center" vertical="center"/>
      <protection/>
    </xf>
    <xf numFmtId="165" fontId="5" fillId="37" borderId="16" xfId="32" applyFont="1" applyFill="1" applyBorder="1" applyAlignment="1" applyProtection="1">
      <alignment horizontal="center" vertical="center"/>
      <protection/>
    </xf>
    <xf numFmtId="0" fontId="8" fillId="37" borderId="17" xfId="0" applyFont="1" applyFill="1" applyBorder="1" applyAlignment="1">
      <alignment horizontal="center" vertical="center"/>
    </xf>
    <xf numFmtId="0" fontId="8" fillId="37" borderId="18" xfId="0" applyFont="1" applyFill="1" applyBorder="1" applyAlignment="1">
      <alignment horizontal="center" vertical="center"/>
    </xf>
    <xf numFmtId="0" fontId="8" fillId="37" borderId="19" xfId="0" applyFont="1" applyFill="1" applyBorder="1" applyAlignment="1">
      <alignment horizontal="center" vertical="center"/>
    </xf>
    <xf numFmtId="1" fontId="0" fillId="0" borderId="0" xfId="99" applyNumberFormat="1" applyAlignment="1">
      <alignment horizontal="center"/>
      <protection/>
    </xf>
    <xf numFmtId="1" fontId="8" fillId="0" borderId="0" xfId="99" applyNumberFormat="1" applyFont="1" applyAlignment="1">
      <alignment horizontal="center" vertical="center"/>
      <protection/>
    </xf>
    <xf numFmtId="1" fontId="12" fillId="0" borderId="0" xfId="99" applyNumberFormat="1" applyFont="1" applyAlignment="1">
      <alignment horizontal="center" vertical="center"/>
      <protection/>
    </xf>
    <xf numFmtId="165" fontId="8" fillId="37" borderId="35" xfId="31" applyFont="1" applyFill="1" applyBorder="1" applyAlignment="1">
      <alignment horizontal="right" vertical="center"/>
    </xf>
    <xf numFmtId="165" fontId="8" fillId="37" borderId="36" xfId="31" applyFont="1" applyFill="1" applyBorder="1" applyAlignment="1">
      <alignment horizontal="right" vertical="center"/>
    </xf>
    <xf numFmtId="165" fontId="8" fillId="37" borderId="37" xfId="31" applyFont="1" applyFill="1" applyBorder="1" applyAlignment="1">
      <alignment horizontal="right" vertical="center"/>
    </xf>
    <xf numFmtId="170" fontId="8" fillId="0" borderId="38" xfId="0" applyNumberFormat="1" applyFont="1" applyBorder="1" applyAlignment="1">
      <alignment horizontal="center" vertical="center"/>
    </xf>
    <xf numFmtId="170" fontId="8" fillId="0" borderId="39" xfId="0" applyNumberFormat="1" applyFont="1" applyBorder="1" applyAlignment="1">
      <alignment horizontal="center"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164" fontId="8" fillId="0" borderId="44" xfId="0" applyNumberFormat="1" applyFont="1" applyBorder="1" applyAlignment="1" applyProtection="1">
      <alignment horizontal="center" vertical="center"/>
      <protection locked="0"/>
    </xf>
    <xf numFmtId="164" fontId="8" fillId="0" borderId="45" xfId="0" applyNumberFormat="1" applyFont="1" applyBorder="1" applyAlignment="1" applyProtection="1">
      <alignment horizontal="center" vertical="center"/>
      <protection locked="0"/>
    </xf>
    <xf numFmtId="10" fontId="8" fillId="0" borderId="44" xfId="0" applyNumberFormat="1" applyFont="1" applyBorder="1" applyAlignment="1" applyProtection="1">
      <alignment horizontal="center" vertical="center"/>
      <protection locked="0"/>
    </xf>
    <xf numFmtId="10" fontId="8" fillId="0" borderId="45" xfId="0" applyNumberFormat="1" applyFont="1" applyBorder="1" applyAlignment="1" applyProtection="1">
      <alignment horizontal="center" vertical="center"/>
      <protection locked="0"/>
    </xf>
    <xf numFmtId="0" fontId="8" fillId="0" borderId="46" xfId="0" applyFont="1" applyBorder="1" applyAlignment="1">
      <alignment horizontal="center" vertical="center"/>
    </xf>
    <xf numFmtId="0" fontId="8" fillId="0" borderId="40" xfId="0" applyFont="1" applyBorder="1" applyAlignment="1">
      <alignment horizontal="center" vertical="center"/>
    </xf>
    <xf numFmtId="0" fontId="8" fillId="0" borderId="47" xfId="0" applyFont="1" applyBorder="1" applyAlignment="1">
      <alignment horizontal="center" vertical="center"/>
    </xf>
    <xf numFmtId="0" fontId="8" fillId="0" borderId="42" xfId="0" applyFont="1" applyBorder="1" applyAlignment="1">
      <alignment horizontal="center" vertical="center"/>
    </xf>
    <xf numFmtId="164" fontId="8" fillId="0" borderId="14" xfId="0" applyNumberFormat="1" applyFont="1" applyBorder="1" applyAlignment="1" applyProtection="1">
      <alignment horizontal="center" vertical="center"/>
      <protection locked="0"/>
    </xf>
    <xf numFmtId="164" fontId="8" fillId="0" borderId="48" xfId="0" applyNumberFormat="1" applyFont="1" applyBorder="1" applyAlignment="1" applyProtection="1">
      <alignment horizontal="center" vertical="center"/>
      <protection locked="0"/>
    </xf>
    <xf numFmtId="164" fontId="8" fillId="0" borderId="16" xfId="0" applyNumberFormat="1" applyFont="1" applyBorder="1" applyAlignment="1" applyProtection="1">
      <alignment horizontal="center" vertical="center"/>
      <protection locked="0"/>
    </xf>
    <xf numFmtId="10" fontId="8" fillId="0" borderId="14" xfId="0" applyNumberFormat="1" applyFont="1" applyBorder="1" applyAlignment="1" applyProtection="1">
      <alignment horizontal="center" vertical="center"/>
      <protection locked="0"/>
    </xf>
    <xf numFmtId="10" fontId="8" fillId="0" borderId="48" xfId="0" applyNumberFormat="1" applyFont="1" applyBorder="1" applyAlignment="1" applyProtection="1">
      <alignment horizontal="center" vertical="center"/>
      <protection locked="0"/>
    </xf>
    <xf numFmtId="10" fontId="8" fillId="0" borderId="16" xfId="0" applyNumberFormat="1" applyFont="1" applyBorder="1" applyAlignment="1" applyProtection="1">
      <alignment horizontal="center" vertical="center"/>
      <protection locked="0"/>
    </xf>
    <xf numFmtId="0" fontId="7" fillId="37" borderId="17" xfId="0" applyFont="1" applyFill="1" applyBorder="1" applyAlignment="1">
      <alignment horizontal="center" vertical="center"/>
    </xf>
    <xf numFmtId="0" fontId="7" fillId="37" borderId="18" xfId="0" applyFont="1" applyFill="1" applyBorder="1" applyAlignment="1">
      <alignment horizontal="center" vertical="center"/>
    </xf>
    <xf numFmtId="0" fontId="7" fillId="37" borderId="19" xfId="0" applyFont="1" applyFill="1" applyBorder="1" applyAlignment="1">
      <alignment horizontal="center" vertical="center"/>
    </xf>
    <xf numFmtId="0" fontId="8" fillId="37" borderId="49" xfId="0" applyFont="1" applyFill="1" applyBorder="1" applyAlignment="1">
      <alignment horizontal="center" vertical="center"/>
    </xf>
    <xf numFmtId="0" fontId="8" fillId="37" borderId="50" xfId="0" applyFont="1" applyFill="1" applyBorder="1" applyAlignment="1">
      <alignment horizontal="center" vertical="center"/>
    </xf>
    <xf numFmtId="1" fontId="18" fillId="0" borderId="0" xfId="0" applyNumberFormat="1" applyFont="1" applyAlignment="1">
      <alignment horizontal="center" vertical="center"/>
    </xf>
    <xf numFmtId="1" fontId="7" fillId="0" borderId="0" xfId="0" applyNumberFormat="1" applyFont="1" applyAlignment="1">
      <alignment horizontal="center" vertical="center"/>
    </xf>
    <xf numFmtId="1" fontId="49" fillId="0" borderId="0" xfId="0" applyNumberFormat="1" applyFont="1" applyAlignment="1">
      <alignment horizontal="center" vertical="top"/>
    </xf>
    <xf numFmtId="0" fontId="38" fillId="39" borderId="27" xfId="99" applyFont="1" applyFill="1" applyBorder="1" applyAlignment="1">
      <alignment horizontal="left" vertical="center"/>
      <protection/>
    </xf>
    <xf numFmtId="0" fontId="38" fillId="39" borderId="22" xfId="99" applyFont="1" applyFill="1" applyBorder="1" applyAlignment="1">
      <alignment horizontal="left" vertical="center"/>
      <protection/>
    </xf>
    <xf numFmtId="0" fontId="38" fillId="39" borderId="30" xfId="99" applyFont="1" applyFill="1" applyBorder="1" applyAlignment="1">
      <alignment horizontal="left" vertical="center"/>
      <protection/>
    </xf>
    <xf numFmtId="0" fontId="38" fillId="40" borderId="27" xfId="99" applyFont="1" applyFill="1" applyBorder="1" applyAlignment="1">
      <alignment horizontal="right" vertical="center"/>
      <protection/>
    </xf>
    <xf numFmtId="0" fontId="38" fillId="40" borderId="22" xfId="99" applyFont="1" applyFill="1" applyBorder="1" applyAlignment="1">
      <alignment horizontal="right" vertical="center"/>
      <protection/>
    </xf>
    <xf numFmtId="0" fontId="38" fillId="40" borderId="30" xfId="99" applyFont="1" applyFill="1" applyBorder="1" applyAlignment="1">
      <alignment horizontal="right" vertical="center"/>
      <protection/>
    </xf>
    <xf numFmtId="0" fontId="2" fillId="0" borderId="27" xfId="99" applyFont="1" applyBorder="1" applyAlignment="1">
      <alignment horizontal="center" vertical="center" wrapText="1"/>
      <protection/>
    </xf>
    <xf numFmtId="0" fontId="2" fillId="0" borderId="22" xfId="99" applyFont="1" applyBorder="1" applyAlignment="1">
      <alignment horizontal="center" vertical="center" wrapText="1"/>
      <protection/>
    </xf>
    <xf numFmtId="0" fontId="2" fillId="0" borderId="30" xfId="99" applyFont="1" applyBorder="1" applyAlignment="1">
      <alignment horizontal="center" vertical="center" wrapText="1"/>
      <protection/>
    </xf>
    <xf numFmtId="0" fontId="0" fillId="0" borderId="27" xfId="99" applyBorder="1" applyAlignment="1">
      <alignment horizontal="left" vertical="center"/>
      <protection/>
    </xf>
    <xf numFmtId="0" fontId="0" fillId="0" borderId="22" xfId="99" applyBorder="1" applyAlignment="1">
      <alignment horizontal="left" vertical="center"/>
      <protection/>
    </xf>
    <xf numFmtId="0" fontId="0" fillId="0" borderId="30" xfId="99" applyBorder="1" applyAlignment="1">
      <alignment horizontal="left" vertical="center"/>
      <protection/>
    </xf>
    <xf numFmtId="0" fontId="38" fillId="0" borderId="0" xfId="99" applyFont="1" applyAlignment="1">
      <alignment horizontal="left"/>
      <protection/>
    </xf>
    <xf numFmtId="0" fontId="8" fillId="0" borderId="49" xfId="99" applyFont="1" applyBorder="1" applyAlignment="1">
      <alignment horizontal="right" vertical="center"/>
      <protection/>
    </xf>
    <xf numFmtId="0" fontId="8" fillId="0" borderId="12" xfId="99" applyFont="1" applyBorder="1" applyAlignment="1">
      <alignment horizontal="right" vertical="center"/>
      <protection/>
    </xf>
    <xf numFmtId="0" fontId="8" fillId="0" borderId="51" xfId="99" applyFont="1" applyBorder="1" applyAlignment="1">
      <alignment horizontal="right" vertical="center"/>
      <protection/>
    </xf>
    <xf numFmtId="0" fontId="8" fillId="0" borderId="18" xfId="99" applyFont="1" applyBorder="1" applyAlignment="1">
      <alignment horizontal="center"/>
      <protection/>
    </xf>
    <xf numFmtId="49" fontId="8" fillId="0" borderId="50" xfId="99" applyNumberFormat="1" applyFont="1" applyBorder="1" applyAlignment="1">
      <alignment horizontal="left" vertical="center"/>
      <protection/>
    </xf>
    <xf numFmtId="49" fontId="8" fillId="0" borderId="0" xfId="99" applyNumberFormat="1" applyFont="1" applyAlignment="1">
      <alignment horizontal="left" vertical="center"/>
      <protection/>
    </xf>
    <xf numFmtId="49" fontId="8" fillId="0" borderId="32" xfId="99" applyNumberFormat="1" applyFont="1" applyBorder="1" applyAlignment="1">
      <alignment horizontal="left" vertical="center"/>
      <protection/>
    </xf>
    <xf numFmtId="0" fontId="15" fillId="0" borderId="52" xfId="99" applyFont="1" applyBorder="1" applyAlignment="1">
      <alignment horizontal="center" vertical="center"/>
      <protection/>
    </xf>
    <xf numFmtId="0" fontId="2" fillId="0" borderId="13" xfId="99" applyFont="1" applyBorder="1" applyAlignment="1">
      <alignment horizontal="center" vertical="center"/>
      <protection/>
    </xf>
    <xf numFmtId="0" fontId="2" fillId="0" borderId="53" xfId="99" applyFont="1" applyBorder="1" applyAlignment="1">
      <alignment horizontal="center" vertical="center"/>
      <protection/>
    </xf>
    <xf numFmtId="49" fontId="16" fillId="0" borderId="50" xfId="99" applyNumberFormat="1" applyFont="1" applyBorder="1" applyAlignment="1">
      <alignment horizontal="center" vertical="center"/>
      <protection/>
    </xf>
    <xf numFmtId="49" fontId="16" fillId="0" borderId="32" xfId="99" applyNumberFormat="1" applyFont="1" applyBorder="1" applyAlignment="1">
      <alignment horizontal="center" vertical="center"/>
      <protection/>
    </xf>
    <xf numFmtId="49" fontId="8" fillId="0" borderId="50" xfId="99" applyNumberFormat="1" applyFont="1" applyBorder="1" applyAlignment="1">
      <alignment horizontal="center" vertical="center"/>
      <protection/>
    </xf>
    <xf numFmtId="0" fontId="0" fillId="0" borderId="50" xfId="99" applyBorder="1" applyAlignment="1">
      <alignment horizontal="center" vertical="center"/>
      <protection/>
    </xf>
    <xf numFmtId="0" fontId="0" fillId="0" borderId="32" xfId="99" applyBorder="1" applyAlignment="1">
      <alignment horizontal="center" vertical="center"/>
      <protection/>
    </xf>
    <xf numFmtId="0" fontId="8" fillId="0" borderId="0" xfId="99" applyFont="1" applyAlignment="1">
      <alignment vertical="center"/>
      <protection/>
    </xf>
    <xf numFmtId="0" fontId="8" fillId="38" borderId="54" xfId="99" applyFont="1" applyFill="1" applyBorder="1" applyAlignment="1">
      <alignment horizontal="right" vertical="center"/>
      <protection/>
    </xf>
    <xf numFmtId="0" fontId="8" fillId="38" borderId="55" xfId="99" applyFont="1" applyFill="1" applyBorder="1" applyAlignment="1">
      <alignment horizontal="right" vertical="center"/>
      <protection/>
    </xf>
    <xf numFmtId="0" fontId="8" fillId="38" borderId="56" xfId="99" applyFont="1" applyFill="1" applyBorder="1" applyAlignment="1">
      <alignment horizontal="right" vertical="center"/>
      <protection/>
    </xf>
    <xf numFmtId="0" fontId="8" fillId="38" borderId="57" xfId="99" applyFont="1" applyFill="1" applyBorder="1" applyAlignment="1">
      <alignment horizontal="right" vertical="center"/>
      <protection/>
    </xf>
    <xf numFmtId="10" fontId="8" fillId="38" borderId="58" xfId="99" applyNumberFormat="1" applyFont="1" applyFill="1" applyBorder="1" applyAlignment="1">
      <alignment horizontal="center" vertical="center"/>
      <protection/>
    </xf>
    <xf numFmtId="10" fontId="8" fillId="38" borderId="59" xfId="99" applyNumberFormat="1" applyFont="1" applyFill="1" applyBorder="1" applyAlignment="1">
      <alignment horizontal="center" vertical="center"/>
      <protection/>
    </xf>
    <xf numFmtId="0" fontId="7" fillId="0" borderId="0" xfId="99" applyFont="1" applyAlignment="1">
      <alignment horizontal="center" vertical="center"/>
      <protection/>
    </xf>
  </cellXfs>
  <cellStyles count="124">
    <cellStyle name="Normal" xfId="0"/>
    <cellStyle name="Percent" xfId="15"/>
    <cellStyle name="Currency" xfId="16"/>
    <cellStyle name="Currency [0]" xfId="17"/>
    <cellStyle name="Comma" xfId="18"/>
    <cellStyle name="Comma [0]" xfId="19"/>
    <cellStyle name="Euro" xfId="20"/>
    <cellStyle name="Hyperlink 2" xfId="21"/>
    <cellStyle name="Normal 2" xfId="22"/>
    <cellStyle name="Normal 3" xfId="23"/>
    <cellStyle name="Normal 3 2" xfId="24"/>
    <cellStyle name="Normal 4" xfId="25"/>
    <cellStyle name="Normal 4 2" xfId="26"/>
    <cellStyle name="Normal 5" xfId="27"/>
    <cellStyle name="Nota 2" xfId="28"/>
    <cellStyle name="Porcentagem 2" xfId="29"/>
    <cellStyle name="Separador de milhaȤes" xfId="30"/>
    <cellStyle name="Vírgula" xfId="31"/>
    <cellStyle name="Separador de milhares 2" xfId="32"/>
    <cellStyle name="Separador de milhares 2 2" xfId="33"/>
    <cellStyle name="Normal 4_RUA VINICIUS DE MORAES   1ª MEDIÇÃO FEITA PELA QUADRANTE EXCEL 2003" xfId="34"/>
    <cellStyle name="Normal 6" xfId="35"/>
    <cellStyle name="Normal 2 2" xfId="36"/>
    <cellStyle name="Porcentagem 2 2" xfId="37"/>
    <cellStyle name="Normal 7" xfId="38"/>
    <cellStyle name="Título" xfId="39"/>
    <cellStyle name="Título 1" xfId="40"/>
    <cellStyle name="Título 2" xfId="41"/>
    <cellStyle name="Título 3" xfId="42"/>
    <cellStyle name="Título 4" xfId="43"/>
    <cellStyle name="Bom" xfId="44"/>
    <cellStyle name="Ruim" xfId="45"/>
    <cellStyle name="Neutro" xfId="46"/>
    <cellStyle name="Entrada" xfId="47"/>
    <cellStyle name="Saída" xfId="48"/>
    <cellStyle name="Cálculo" xfId="49"/>
    <cellStyle name="Célula Vinculada" xfId="50"/>
    <cellStyle name="Célula de Verificação" xfId="51"/>
    <cellStyle name="Texto de Aviso" xfId="52"/>
    <cellStyle name="Texto Explicativo" xfId="53"/>
    <cellStyle name="Total" xfId="54"/>
    <cellStyle name="Ênfase1" xfId="55"/>
    <cellStyle name="20% - Ênfase1" xfId="56"/>
    <cellStyle name="40% - Ênfase1" xfId="57"/>
    <cellStyle name="60% - Ênfase1" xfId="58"/>
    <cellStyle name="Ênfase2" xfId="59"/>
    <cellStyle name="20% - Ênfase2" xfId="60"/>
    <cellStyle name="40% - Ênfase2" xfId="61"/>
    <cellStyle name="60% - Ênfase2" xfId="62"/>
    <cellStyle name="Ênfase3" xfId="63"/>
    <cellStyle name="20% - Ênfase3" xfId="64"/>
    <cellStyle name="40% - Ênfase3" xfId="65"/>
    <cellStyle name="60% - Ênfase3" xfId="66"/>
    <cellStyle name="Ênfase4" xfId="67"/>
    <cellStyle name="20% - Ênfase4" xfId="68"/>
    <cellStyle name="40% - Ênfase4" xfId="69"/>
    <cellStyle name="60% - Ênfase4" xfId="70"/>
    <cellStyle name="Ênfase5" xfId="71"/>
    <cellStyle name="20% - Ênfase5" xfId="72"/>
    <cellStyle name="40% - Ênfase5" xfId="73"/>
    <cellStyle name="60% - Ênfase5" xfId="74"/>
    <cellStyle name="Ênfase6" xfId="75"/>
    <cellStyle name="20% - Ênfase6" xfId="76"/>
    <cellStyle name="40% - Ênfase6" xfId="77"/>
    <cellStyle name="60% - Ênfase6" xfId="78"/>
    <cellStyle name="Normal 8" xfId="79"/>
    <cellStyle name="Nota 3" xfId="80"/>
    <cellStyle name="Normal 2 2 2" xfId="81"/>
    <cellStyle name="Normal 9" xfId="82"/>
    <cellStyle name="Nota 4" xfId="83"/>
    <cellStyle name="20% - Ênfase1 2" xfId="84"/>
    <cellStyle name="40% - Ênfase1 2" xfId="85"/>
    <cellStyle name="20% - Ênfase2 2" xfId="86"/>
    <cellStyle name="40% - Ênfase2 2" xfId="87"/>
    <cellStyle name="20% - Ênfase3 2" xfId="88"/>
    <cellStyle name="40% - Ênfase3 2" xfId="89"/>
    <cellStyle name="20% - Ênfase4 2" xfId="90"/>
    <cellStyle name="40% - Ênfase4 2" xfId="91"/>
    <cellStyle name="20% - Ênfase5 2" xfId="92"/>
    <cellStyle name="40% - Ênfase5 2" xfId="93"/>
    <cellStyle name="20% - Ênfase6 2" xfId="94"/>
    <cellStyle name="40% - Ênfase6 2" xfId="95"/>
    <cellStyle name="Normal 10" xfId="96"/>
    <cellStyle name="Normal 11" xfId="97"/>
    <cellStyle name="Porcentagem" xfId="98"/>
    <cellStyle name="Normal 10 2" xfId="99"/>
    <cellStyle name="Separador de milhares 2 3" xfId="100"/>
    <cellStyle name="60% - Ênfase3 2" xfId="101"/>
    <cellStyle name="60% - Ênfase4 2" xfId="102"/>
    <cellStyle name="60% - Ênfase6 2" xfId="103"/>
    <cellStyle name="Estilo 1" xfId="104"/>
    <cellStyle name="Moeda 2" xfId="105"/>
    <cellStyle name="Moeda 2 2 2" xfId="106"/>
    <cellStyle name="Moeda 3" xfId="107"/>
    <cellStyle name="Moeda 3 3" xfId="108"/>
    <cellStyle name="Normal 12" xfId="109"/>
    <cellStyle name="Normal 13" xfId="110"/>
    <cellStyle name="Normal 3 3" xfId="111"/>
    <cellStyle name="Normal 3 3 2" xfId="112"/>
    <cellStyle name="Normal 3 4" xfId="113"/>
    <cellStyle name="Normal 9 2" xfId="114"/>
    <cellStyle name="Nota 2 2" xfId="115"/>
    <cellStyle name="Porcentagem 2 2 2" xfId="116"/>
    <cellStyle name="Porcentagem 2 3" xfId="117"/>
    <cellStyle name="Porcentagem 3" xfId="118"/>
    <cellStyle name="Porcentagem 3 2" xfId="119"/>
    <cellStyle name="Porcentagem 4" xfId="120"/>
    <cellStyle name="Separador de milhares 2 2 2" xfId="121"/>
    <cellStyle name="Separador de milhares 2 2 3" xfId="122"/>
    <cellStyle name="Separador de milhares 2 2 4" xfId="123"/>
    <cellStyle name="Separador de milhares 3" xfId="124"/>
    <cellStyle name="Separador de milhares 4" xfId="125"/>
    <cellStyle name="Separador de milhares 4 2" xfId="126"/>
    <cellStyle name="Título 5" xfId="127"/>
    <cellStyle name="Vírgula 2" xfId="128"/>
    <cellStyle name="Vírgula 2 2" xfId="129"/>
    <cellStyle name="Vírgula 2_PC com exigências da caixa GRAVAR" xfId="130"/>
    <cellStyle name="Vírgula 3" xfId="131"/>
    <cellStyle name="Normal 8 2" xfId="132"/>
    <cellStyle name="Moeda" xfId="133"/>
    <cellStyle name="Normal 14" xfId="134"/>
    <cellStyle name="Normal 15" xfId="135"/>
    <cellStyle name="Normal 16" xfId="136"/>
    <cellStyle name="Normal 8 3"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3</xdr:col>
      <xdr:colOff>342900</xdr:colOff>
      <xdr:row>4</xdr:row>
      <xdr:rowOff>95250</xdr:rowOff>
    </xdr:to>
    <xdr:pic>
      <xdr:nvPicPr>
        <xdr:cNvPr id="3" name="Imagem 2" descr="Prefeitura Municipal de Búzio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57150"/>
          <a:ext cx="2800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409575</xdr:colOff>
      <xdr:row>4</xdr:row>
      <xdr:rowOff>219075</xdr:rowOff>
    </xdr:to>
    <xdr:pic>
      <xdr:nvPicPr>
        <xdr:cNvPr id="2" name="Imagem 1" descr="Prefeitura Municipal de Búzio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14300"/>
          <a:ext cx="25908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2</xdr:col>
      <xdr:colOff>1238250</xdr:colOff>
      <xdr:row>5</xdr:row>
      <xdr:rowOff>38100</xdr:rowOff>
    </xdr:to>
    <xdr:pic>
      <xdr:nvPicPr>
        <xdr:cNvPr id="3" name="Imagem 2" descr="Prefeitura Municipal de Búzio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104775"/>
          <a:ext cx="2657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dosEmop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dosEmopmo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UCAS\Desktop\OBRAS%20PMAB_2022\CAP&#195;O\RUA%20ALVES%20DE%20OLIVEIRA\SINAPI%2002-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obras\Desktop\SECOBRAS\Or&#231;amentos\Almoxarifado%20Sa&#250;de\SINAPI%2002-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OS\PROJETOS\ITAOCARA\pav.%202020\projeto\PLANILHA%20M&#218;LTIPLA%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 val="EMOP serviços"/>
    </sheet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 val="_REF"/>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torial"/>
      <sheetName val="Banco"/>
      <sheetName val="Composições"/>
      <sheetName val="Cotações"/>
      <sheetName val="Relatórios"/>
      <sheetName val="Busca"/>
    </sheetNames>
    <sheetDataSet>
      <sheetData sheetId="0"/>
      <sheetData sheetId="1"/>
      <sheetData sheetId="2"/>
      <sheetData sheetId="3">
        <row r="22">
          <cell r="B22" t="str">
            <v>ÍNDICE</v>
          </cell>
        </row>
        <row r="25">
          <cell r="B25" t="str">
            <v>EMPRESAS</v>
          </cell>
        </row>
      </sheetData>
      <sheetData sheetId="4">
        <row r="1">
          <cell r="A1" t="str">
            <v>DADOS DOS RELATÓRIOS IMPORTADOS</v>
          </cell>
        </row>
        <row r="5">
          <cell r="A5" t="str">
            <v>TIPO</v>
          </cell>
        </row>
        <row r="6">
          <cell r="A6" t="str">
            <v>SINAPI-I</v>
          </cell>
        </row>
        <row r="7">
          <cell r="A7" t="str">
            <v>SINAPI-I</v>
          </cell>
        </row>
        <row r="8">
          <cell r="A8" t="str">
            <v>SINAPI-I</v>
          </cell>
        </row>
        <row r="9">
          <cell r="A9" t="str">
            <v>SINAPI-I</v>
          </cell>
        </row>
        <row r="10">
          <cell r="A10" t="str">
            <v>SINAPI-I</v>
          </cell>
        </row>
        <row r="11">
          <cell r="A11" t="str">
            <v>SINAPI-I</v>
          </cell>
        </row>
        <row r="12">
          <cell r="A12" t="str">
            <v>SINAPI</v>
          </cell>
        </row>
        <row r="13">
          <cell r="A13" t="str">
            <v>SINAPI</v>
          </cell>
        </row>
        <row r="14">
          <cell r="A14" t="str">
            <v>SINAPI</v>
          </cell>
        </row>
        <row r="15">
          <cell r="A15" t="str">
            <v>SINAPI</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utorial"/>
      <sheetName val="Banco"/>
      <sheetName val="Composições"/>
      <sheetName val="Cotações"/>
      <sheetName val="Relatórios"/>
      <sheetName val="Busca"/>
      <sheetName val="SINAPI 02-2017"/>
    </sheetNames>
    <sheetDataSet>
      <sheetData sheetId="0"/>
      <sheetData sheetId="1"/>
      <sheetData sheetId="2"/>
      <sheetData sheetId="3">
        <row r="22">
          <cell r="B22" t="str">
            <v>ÍNDICE</v>
          </cell>
        </row>
        <row r="25">
          <cell r="B25" t="str">
            <v>EMPRESAS</v>
          </cell>
        </row>
      </sheetData>
      <sheetData sheetId="4">
        <row r="1">
          <cell r="A1" t="str">
            <v>DADOS DOS RELATÓRIOS IMPORTADOS</v>
          </cell>
        </row>
        <row r="5">
          <cell r="A5" t="str">
            <v>TIPO</v>
          </cell>
        </row>
        <row r="6">
          <cell r="A6" t="str">
            <v>SINAPI-I</v>
          </cell>
        </row>
        <row r="7">
          <cell r="A7" t="str">
            <v>SINAPI-I</v>
          </cell>
        </row>
        <row r="8">
          <cell r="A8" t="str">
            <v>SINAPI-I</v>
          </cell>
        </row>
        <row r="9">
          <cell r="A9" t="str">
            <v>SINAPI-I</v>
          </cell>
        </row>
        <row r="10">
          <cell r="A10" t="str">
            <v>SINAPI-I</v>
          </cell>
        </row>
        <row r="11">
          <cell r="A11" t="str">
            <v>SINAPI-I</v>
          </cell>
        </row>
        <row r="12">
          <cell r="A12" t="str">
            <v>SINAPI</v>
          </cell>
        </row>
        <row r="13">
          <cell r="A13" t="str">
            <v>SINAPI</v>
          </cell>
        </row>
        <row r="14">
          <cell r="A14" t="str">
            <v>SINAPI</v>
          </cell>
        </row>
        <row r="15">
          <cell r="A15" t="str">
            <v>SINAPI</v>
          </cell>
        </row>
      </sheetData>
      <sheetData sheetId="5"/>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6">
          <cell r="G6" t="str">
            <v>PREFEITURA MUNICIPAL DE ITAOCARA </v>
          </cell>
        </row>
        <row r="7">
          <cell r="G7" t="str">
            <v>ITAOCARA - RJ</v>
          </cell>
        </row>
        <row r="8">
          <cell r="G8" t="str">
            <v>01065412-75/2019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270"/>
  <sheetViews>
    <sheetView tabSelected="1" view="pageBreakPreview" zoomScale="90" zoomScaleSheetLayoutView="90" workbookViewId="0" topLeftCell="A1">
      <selection activeCell="A10" sqref="A10:A11"/>
    </sheetView>
  </sheetViews>
  <sheetFormatPr defaultColWidth="9.140625" defaultRowHeight="12.75"/>
  <cols>
    <col min="1" max="1" width="7.140625" style="2" customWidth="1"/>
    <col min="2" max="2" width="13.8515625" style="2" bestFit="1" customWidth="1"/>
    <col min="3" max="3" width="16.140625" style="3" customWidth="1"/>
    <col min="4" max="4" width="67.00390625" style="16" customWidth="1"/>
    <col min="5" max="5" width="8.7109375" style="2" bestFit="1" customWidth="1"/>
    <col min="6" max="6" width="11.140625" style="4" bestFit="1" customWidth="1"/>
    <col min="7" max="7" width="10.57421875" style="2" customWidth="1"/>
    <col min="8" max="8" width="10.7109375" style="2" customWidth="1"/>
    <col min="9" max="9" width="12.8515625" style="2" bestFit="1" customWidth="1"/>
    <col min="10" max="10" width="11.8515625" style="2" customWidth="1"/>
    <col min="11" max="11" width="13.28125" style="2" bestFit="1" customWidth="1"/>
    <col min="12" max="12" width="12.8515625" style="2" bestFit="1" customWidth="1"/>
    <col min="13" max="13" width="15.8515625" style="2" bestFit="1" customWidth="1"/>
    <col min="14" max="16384" width="9.140625" style="2" customWidth="1"/>
  </cols>
  <sheetData>
    <row r="1" spans="1:10" s="59" customFormat="1" ht="21.75" customHeight="1">
      <c r="A1" s="131" t="s">
        <v>1</v>
      </c>
      <c r="B1" s="131"/>
      <c r="C1" s="131"/>
      <c r="D1" s="131"/>
      <c r="E1" s="131"/>
      <c r="F1" s="131"/>
      <c r="G1" s="131"/>
      <c r="H1" s="131"/>
      <c r="I1" s="131"/>
      <c r="J1" s="131"/>
    </row>
    <row r="2" spans="1:10" s="59" customFormat="1" ht="15.75" customHeight="1">
      <c r="A2" s="132" t="s">
        <v>473</v>
      </c>
      <c r="B2" s="132"/>
      <c r="C2" s="132"/>
      <c r="D2" s="132"/>
      <c r="E2" s="132"/>
      <c r="F2" s="132"/>
      <c r="G2" s="132"/>
      <c r="H2" s="132"/>
      <c r="I2" s="132"/>
      <c r="J2" s="132"/>
    </row>
    <row r="3" spans="1:10" s="59" customFormat="1" ht="15.75" customHeight="1">
      <c r="A3" s="133" t="s">
        <v>712</v>
      </c>
      <c r="B3" s="133"/>
      <c r="C3" s="133"/>
      <c r="D3" s="133"/>
      <c r="E3" s="133"/>
      <c r="F3" s="133"/>
      <c r="G3" s="133"/>
      <c r="H3" s="133"/>
      <c r="I3" s="133"/>
      <c r="J3" s="133"/>
    </row>
    <row r="4" spans="1:10" s="59" customFormat="1" ht="20.25">
      <c r="A4" s="60"/>
      <c r="B4" s="60"/>
      <c r="C4" s="60"/>
      <c r="D4" s="60"/>
      <c r="E4" s="61"/>
      <c r="F4" s="61"/>
      <c r="G4" s="61"/>
      <c r="H4" s="61"/>
      <c r="I4" s="61"/>
      <c r="J4" s="61"/>
    </row>
    <row r="5" spans="1:12" s="1" customFormat="1" ht="20.25">
      <c r="A5" s="24"/>
      <c r="B5" s="24"/>
      <c r="C5" s="24"/>
      <c r="D5" s="19"/>
      <c r="E5" s="19"/>
      <c r="F5" s="19"/>
      <c r="G5" s="19"/>
      <c r="H5" s="19"/>
      <c r="I5" s="19"/>
      <c r="K5" s="17"/>
      <c r="L5" s="18"/>
    </row>
    <row r="6" spans="1:9" ht="15.75">
      <c r="A6" s="5" t="s">
        <v>520</v>
      </c>
      <c r="B6" s="5"/>
      <c r="D6" s="6"/>
      <c r="I6" s="26"/>
    </row>
    <row r="7" spans="1:8" ht="15.75">
      <c r="A7" s="5" t="s">
        <v>521</v>
      </c>
      <c r="B7" s="5"/>
      <c r="D7" s="6"/>
      <c r="F7" s="41"/>
      <c r="G7" s="42"/>
      <c r="H7" s="42"/>
    </row>
    <row r="8" spans="3:8" ht="16.5" thickBot="1">
      <c r="C8" s="5"/>
      <c r="D8" s="25"/>
      <c r="F8" s="20"/>
      <c r="G8" s="21"/>
      <c r="H8" s="21"/>
    </row>
    <row r="9" spans="1:9" ht="17.25" customHeight="1" thickBot="1">
      <c r="A9" s="128" t="s">
        <v>793</v>
      </c>
      <c r="B9" s="129"/>
      <c r="C9" s="129"/>
      <c r="D9" s="129"/>
      <c r="E9" s="129"/>
      <c r="F9" s="129"/>
      <c r="G9" s="129"/>
      <c r="H9" s="129"/>
      <c r="I9" s="130"/>
    </row>
    <row r="10" spans="1:9" s="7" customFormat="1" ht="12.75">
      <c r="A10" s="121" t="s">
        <v>788</v>
      </c>
      <c r="B10" s="121" t="s">
        <v>786</v>
      </c>
      <c r="C10" s="123" t="s">
        <v>787</v>
      </c>
      <c r="D10" s="119" t="s">
        <v>4</v>
      </c>
      <c r="E10" s="121" t="s">
        <v>5</v>
      </c>
      <c r="F10" s="126" t="s">
        <v>6</v>
      </c>
      <c r="G10" s="119" t="s">
        <v>2</v>
      </c>
      <c r="H10" s="119" t="s">
        <v>469</v>
      </c>
      <c r="I10" s="119" t="s">
        <v>7</v>
      </c>
    </row>
    <row r="11" spans="1:9" s="7" customFormat="1" ht="24" customHeight="1" thickBot="1">
      <c r="A11" s="122"/>
      <c r="B11" s="125"/>
      <c r="C11" s="124"/>
      <c r="D11" s="120"/>
      <c r="E11" s="125"/>
      <c r="F11" s="127"/>
      <c r="G11" s="120"/>
      <c r="H11" s="120"/>
      <c r="I11" s="120"/>
    </row>
    <row r="12" spans="1:9" s="7" customFormat="1" ht="13.5" thickBot="1">
      <c r="A12" s="8"/>
      <c r="B12" s="106"/>
      <c r="C12" s="9"/>
      <c r="D12" s="10"/>
      <c r="E12" s="11"/>
      <c r="F12" s="12"/>
      <c r="G12" s="10"/>
      <c r="H12" s="10"/>
      <c r="I12" s="13"/>
    </row>
    <row r="13" spans="1:11" s="7" customFormat="1" ht="16.5" customHeight="1" thickBot="1">
      <c r="A13" s="117" t="s">
        <v>532</v>
      </c>
      <c r="B13" s="118"/>
      <c r="C13" s="118"/>
      <c r="D13" s="118"/>
      <c r="E13" s="118"/>
      <c r="F13" s="118"/>
      <c r="G13" s="118"/>
      <c r="H13" s="118"/>
      <c r="I13" s="48">
        <f>SUM(I14:I19)</f>
        <v>0</v>
      </c>
      <c r="K13" s="52"/>
    </row>
    <row r="14" spans="1:13" ht="38.25">
      <c r="A14" s="105" t="s">
        <v>522</v>
      </c>
      <c r="B14" s="107" t="s">
        <v>596</v>
      </c>
      <c r="C14" s="14" t="s">
        <v>192</v>
      </c>
      <c r="D14" s="27" t="s">
        <v>19</v>
      </c>
      <c r="E14" s="14" t="s">
        <v>15</v>
      </c>
      <c r="F14" s="15">
        <v>30</v>
      </c>
      <c r="G14" s="15"/>
      <c r="H14" s="51"/>
      <c r="I14" s="47">
        <f>ROUND(H14*F14,2)</f>
        <v>0</v>
      </c>
      <c r="K14" s="23"/>
      <c r="M14" s="23"/>
    </row>
    <row r="15" spans="1:16" ht="51">
      <c r="A15" s="105" t="s">
        <v>523</v>
      </c>
      <c r="B15" s="107" t="s">
        <v>596</v>
      </c>
      <c r="C15" s="14" t="s">
        <v>193</v>
      </c>
      <c r="D15" s="27" t="s">
        <v>20</v>
      </c>
      <c r="E15" s="14" t="s">
        <v>11</v>
      </c>
      <c r="F15" s="15">
        <v>241.99</v>
      </c>
      <c r="G15" s="15"/>
      <c r="H15" s="51"/>
      <c r="I15" s="47">
        <f aca="true" t="shared" si="0" ref="I15:I23">ROUND(H15*F15,2)</f>
        <v>0</v>
      </c>
      <c r="K15" s="23"/>
      <c r="M15" s="23"/>
      <c r="P15" s="104"/>
    </row>
    <row r="16" spans="1:14" s="22" customFormat="1" ht="51">
      <c r="A16" s="105" t="s">
        <v>524</v>
      </c>
      <c r="B16" s="107" t="s">
        <v>596</v>
      </c>
      <c r="C16" s="14" t="s">
        <v>194</v>
      </c>
      <c r="D16" s="27" t="s">
        <v>21</v>
      </c>
      <c r="E16" s="14" t="s">
        <v>11</v>
      </c>
      <c r="F16" s="15">
        <v>1836.38</v>
      </c>
      <c r="G16" s="15"/>
      <c r="H16" s="51"/>
      <c r="I16" s="47">
        <f t="shared" si="0"/>
        <v>0</v>
      </c>
      <c r="M16" s="103"/>
      <c r="N16" s="7"/>
    </row>
    <row r="17" spans="1:14" s="22" customFormat="1" ht="51">
      <c r="A17" s="105" t="s">
        <v>637</v>
      </c>
      <c r="B17" s="107" t="s">
        <v>596</v>
      </c>
      <c r="C17" s="14" t="s">
        <v>195</v>
      </c>
      <c r="D17" s="27" t="s">
        <v>22</v>
      </c>
      <c r="E17" s="14" t="s">
        <v>15</v>
      </c>
      <c r="F17" s="15">
        <v>360.71</v>
      </c>
      <c r="G17" s="15"/>
      <c r="H17" s="51"/>
      <c r="I17" s="47">
        <f aca="true" t="shared" si="1" ref="I17:I18">ROUND(H17*F17,2)</f>
        <v>0</v>
      </c>
      <c r="M17" s="103"/>
      <c r="N17" s="7"/>
    </row>
    <row r="18" spans="1:14" s="22" customFormat="1" ht="63.75">
      <c r="A18" s="105" t="s">
        <v>776</v>
      </c>
      <c r="B18" s="107" t="s">
        <v>596</v>
      </c>
      <c r="C18" s="14" t="s">
        <v>196</v>
      </c>
      <c r="D18" s="27" t="s">
        <v>417</v>
      </c>
      <c r="E18" s="14" t="s">
        <v>11</v>
      </c>
      <c r="F18" s="15">
        <v>174.6</v>
      </c>
      <c r="G18" s="15"/>
      <c r="H18" s="51"/>
      <c r="I18" s="47">
        <f t="shared" si="1"/>
        <v>0</v>
      </c>
      <c r="M18" s="103"/>
      <c r="N18" s="7"/>
    </row>
    <row r="19" spans="1:14" s="22" customFormat="1" ht="51.75" thickBot="1">
      <c r="A19" s="105" t="s">
        <v>777</v>
      </c>
      <c r="B19" s="107" t="s">
        <v>596</v>
      </c>
      <c r="C19" s="14" t="s">
        <v>197</v>
      </c>
      <c r="D19" s="27" t="s">
        <v>418</v>
      </c>
      <c r="E19" s="14" t="s">
        <v>11</v>
      </c>
      <c r="F19" s="15">
        <v>174.6</v>
      </c>
      <c r="G19" s="15"/>
      <c r="H19" s="51"/>
      <c r="I19" s="47">
        <f aca="true" t="shared" si="2" ref="I19">ROUND(H19*F19,2)</f>
        <v>0</v>
      </c>
      <c r="M19" s="103"/>
      <c r="N19" s="7"/>
    </row>
    <row r="20" spans="1:11" s="7" customFormat="1" ht="16.5" customHeight="1" thickBot="1">
      <c r="A20" s="117" t="s">
        <v>531</v>
      </c>
      <c r="B20" s="118"/>
      <c r="C20" s="118"/>
      <c r="D20" s="118"/>
      <c r="E20" s="118"/>
      <c r="F20" s="118"/>
      <c r="G20" s="118"/>
      <c r="H20" s="118"/>
      <c r="I20" s="48">
        <f>SUM(I21:I25)</f>
        <v>0</v>
      </c>
      <c r="K20" s="52"/>
    </row>
    <row r="21" spans="1:9" s="22" customFormat="1" ht="63.75">
      <c r="A21" s="105" t="s">
        <v>525</v>
      </c>
      <c r="B21" s="107" t="s">
        <v>596</v>
      </c>
      <c r="C21" s="14" t="s">
        <v>198</v>
      </c>
      <c r="D21" s="27" t="s">
        <v>24</v>
      </c>
      <c r="E21" s="14" t="s">
        <v>11</v>
      </c>
      <c r="F21" s="15">
        <v>407.00000000000006</v>
      </c>
      <c r="G21" s="15"/>
      <c r="H21" s="51"/>
      <c r="I21" s="47">
        <f t="shared" si="0"/>
        <v>0</v>
      </c>
    </row>
    <row r="22" spans="1:9" s="22" customFormat="1" ht="89.25">
      <c r="A22" s="105" t="s">
        <v>526</v>
      </c>
      <c r="B22" s="107" t="s">
        <v>596</v>
      </c>
      <c r="C22" s="14" t="s">
        <v>199</v>
      </c>
      <c r="D22" s="27" t="s">
        <v>25</v>
      </c>
      <c r="E22" s="14" t="s">
        <v>11</v>
      </c>
      <c r="F22" s="15">
        <v>10</v>
      </c>
      <c r="G22" s="15"/>
      <c r="H22" s="51"/>
      <c r="I22" s="47">
        <f t="shared" si="0"/>
        <v>0</v>
      </c>
    </row>
    <row r="23" spans="1:9" s="22" customFormat="1" ht="51">
      <c r="A23" s="105" t="s">
        <v>527</v>
      </c>
      <c r="B23" s="107" t="s">
        <v>596</v>
      </c>
      <c r="C23" s="14" t="s">
        <v>200</v>
      </c>
      <c r="D23" s="27" t="s">
        <v>26</v>
      </c>
      <c r="E23" s="14" t="s">
        <v>18</v>
      </c>
      <c r="F23" s="15">
        <v>1</v>
      </c>
      <c r="G23" s="15"/>
      <c r="H23" s="51"/>
      <c r="I23" s="47">
        <f t="shared" si="0"/>
        <v>0</v>
      </c>
    </row>
    <row r="24" spans="1:11" s="22" customFormat="1" ht="38.25">
      <c r="A24" s="105" t="s">
        <v>528</v>
      </c>
      <c r="B24" s="107" t="s">
        <v>596</v>
      </c>
      <c r="C24" s="14" t="s">
        <v>201</v>
      </c>
      <c r="D24" s="27" t="s">
        <v>27</v>
      </c>
      <c r="E24" s="14" t="s">
        <v>18</v>
      </c>
      <c r="F24" s="15">
        <v>1</v>
      </c>
      <c r="G24" s="15"/>
      <c r="H24" s="51"/>
      <c r="I24" s="47">
        <f aca="true" t="shared" si="3" ref="I24">ROUND(H24*F24,2)</f>
        <v>0</v>
      </c>
      <c r="K24" s="54"/>
    </row>
    <row r="25" spans="1:9" s="22" customFormat="1" ht="51.75" thickBot="1">
      <c r="A25" s="105" t="s">
        <v>529</v>
      </c>
      <c r="B25" s="107" t="s">
        <v>596</v>
      </c>
      <c r="C25" s="14" t="s">
        <v>203</v>
      </c>
      <c r="D25" s="27" t="s">
        <v>28</v>
      </c>
      <c r="E25" s="14" t="s">
        <v>11</v>
      </c>
      <c r="F25" s="15">
        <v>6</v>
      </c>
      <c r="G25" s="15"/>
      <c r="H25" s="51"/>
      <c r="I25" s="47">
        <f aca="true" t="shared" si="4" ref="I25:I30">ROUND(H25*F25,2)</f>
        <v>0</v>
      </c>
    </row>
    <row r="26" spans="1:9" s="7" customFormat="1" ht="16.5" customHeight="1" thickBot="1">
      <c r="A26" s="117" t="s">
        <v>530</v>
      </c>
      <c r="B26" s="118"/>
      <c r="C26" s="118"/>
      <c r="D26" s="118"/>
      <c r="E26" s="118"/>
      <c r="F26" s="118"/>
      <c r="G26" s="118"/>
      <c r="H26" s="56"/>
      <c r="I26" s="48">
        <f>SUM(I27:I32)</f>
        <v>0</v>
      </c>
    </row>
    <row r="27" spans="1:9" s="22" customFormat="1" ht="38.25">
      <c r="A27" s="105" t="s">
        <v>533</v>
      </c>
      <c r="B27" s="107" t="s">
        <v>596</v>
      </c>
      <c r="C27" s="14" t="s">
        <v>204</v>
      </c>
      <c r="D27" s="27" t="s">
        <v>419</v>
      </c>
      <c r="E27" s="14" t="s">
        <v>14</v>
      </c>
      <c r="F27" s="15">
        <v>51.21</v>
      </c>
      <c r="G27" s="15"/>
      <c r="H27" s="51"/>
      <c r="I27" s="47">
        <f t="shared" si="4"/>
        <v>0</v>
      </c>
    </row>
    <row r="28" spans="1:9" s="22" customFormat="1" ht="25.5">
      <c r="A28" s="105" t="s">
        <v>534</v>
      </c>
      <c r="B28" s="107" t="s">
        <v>596</v>
      </c>
      <c r="C28" s="14" t="s">
        <v>205</v>
      </c>
      <c r="D28" s="27" t="s">
        <v>29</v>
      </c>
      <c r="E28" s="14" t="s">
        <v>14</v>
      </c>
      <c r="F28" s="15">
        <v>145.95</v>
      </c>
      <c r="G28" s="15"/>
      <c r="H28" s="51"/>
      <c r="I28" s="47">
        <f t="shared" si="4"/>
        <v>0</v>
      </c>
    </row>
    <row r="29" spans="1:13" s="22" customFormat="1" ht="63.75">
      <c r="A29" s="105" t="s">
        <v>535</v>
      </c>
      <c r="B29" s="107" t="s">
        <v>596</v>
      </c>
      <c r="C29" s="14" t="s">
        <v>206</v>
      </c>
      <c r="D29" s="27" t="s">
        <v>30</v>
      </c>
      <c r="E29" s="14" t="s">
        <v>14</v>
      </c>
      <c r="F29" s="15">
        <v>186.09</v>
      </c>
      <c r="G29" s="15"/>
      <c r="H29" s="51"/>
      <c r="I29" s="47">
        <f t="shared" si="4"/>
        <v>0</v>
      </c>
      <c r="M29" s="22" t="s">
        <v>470</v>
      </c>
    </row>
    <row r="30" spans="1:9" s="7" customFormat="1" ht="51">
      <c r="A30" s="105" t="s">
        <v>536</v>
      </c>
      <c r="B30" s="107" t="s">
        <v>596</v>
      </c>
      <c r="C30" s="14" t="s">
        <v>207</v>
      </c>
      <c r="D30" s="27" t="s">
        <v>31</v>
      </c>
      <c r="E30" s="14" t="s">
        <v>14</v>
      </c>
      <c r="F30" s="15">
        <v>148.41</v>
      </c>
      <c r="G30" s="15"/>
      <c r="H30" s="51"/>
      <c r="I30" s="47">
        <f t="shared" si="4"/>
        <v>0</v>
      </c>
    </row>
    <row r="31" spans="1:9" s="22" customFormat="1" ht="25.5">
      <c r="A31" s="105" t="s">
        <v>537</v>
      </c>
      <c r="B31" s="107" t="s">
        <v>596</v>
      </c>
      <c r="C31" s="14" t="s">
        <v>208</v>
      </c>
      <c r="D31" s="27" t="s">
        <v>32</v>
      </c>
      <c r="E31" s="14" t="s">
        <v>14</v>
      </c>
      <c r="F31" s="15">
        <v>110.4</v>
      </c>
      <c r="G31" s="15"/>
      <c r="H31" s="51"/>
      <c r="I31" s="47">
        <f aca="true" t="shared" si="5" ref="I31">ROUND(H31*F31,2)</f>
        <v>0</v>
      </c>
    </row>
    <row r="32" spans="1:9" s="22" customFormat="1" ht="39" thickBot="1">
      <c r="A32" s="105" t="s">
        <v>538</v>
      </c>
      <c r="B32" s="107" t="s">
        <v>596</v>
      </c>
      <c r="C32" s="14" t="s">
        <v>209</v>
      </c>
      <c r="D32" s="27" t="s">
        <v>33</v>
      </c>
      <c r="E32" s="14" t="s">
        <v>14</v>
      </c>
      <c r="F32" s="15">
        <v>184</v>
      </c>
      <c r="G32" s="15"/>
      <c r="H32" s="51"/>
      <c r="I32" s="47">
        <f aca="true" t="shared" si="6" ref="I32:I37">ROUND(H32*F32,2)</f>
        <v>0</v>
      </c>
    </row>
    <row r="33" spans="1:9" s="7" customFormat="1" ht="16.5" customHeight="1" thickBot="1">
      <c r="A33" s="117" t="s">
        <v>539</v>
      </c>
      <c r="B33" s="118"/>
      <c r="C33" s="118"/>
      <c r="D33" s="118"/>
      <c r="E33" s="118"/>
      <c r="F33" s="118"/>
      <c r="G33" s="118"/>
      <c r="H33" s="56"/>
      <c r="I33" s="48">
        <f>SUM(I34:I37)</f>
        <v>0</v>
      </c>
    </row>
    <row r="34" spans="1:9" s="22" customFormat="1" ht="63.75">
      <c r="A34" s="105" t="s">
        <v>540</v>
      </c>
      <c r="B34" s="107" t="s">
        <v>596</v>
      </c>
      <c r="C34" s="14" t="s">
        <v>210</v>
      </c>
      <c r="D34" s="27" t="s">
        <v>34</v>
      </c>
      <c r="E34" s="14" t="s">
        <v>10</v>
      </c>
      <c r="F34" s="15">
        <v>39811.532999999996</v>
      </c>
      <c r="G34" s="15"/>
      <c r="H34" s="51"/>
      <c r="I34" s="47">
        <f t="shared" si="6"/>
        <v>0</v>
      </c>
    </row>
    <row r="35" spans="1:9" s="22" customFormat="1" ht="38.25">
      <c r="A35" s="105" t="s">
        <v>541</v>
      </c>
      <c r="B35" s="107" t="s">
        <v>596</v>
      </c>
      <c r="C35" s="14" t="s">
        <v>211</v>
      </c>
      <c r="D35" s="27" t="s">
        <v>35</v>
      </c>
      <c r="E35" s="14" t="s">
        <v>12</v>
      </c>
      <c r="F35" s="15">
        <v>1010.4449999999999</v>
      </c>
      <c r="G35" s="15"/>
      <c r="H35" s="51"/>
      <c r="I35" s="47">
        <f t="shared" si="6"/>
        <v>0</v>
      </c>
    </row>
    <row r="36" spans="1:9" s="22" customFormat="1" ht="38.25">
      <c r="A36" s="105" t="s">
        <v>542</v>
      </c>
      <c r="B36" s="107" t="s">
        <v>596</v>
      </c>
      <c r="C36" s="14" t="s">
        <v>212</v>
      </c>
      <c r="D36" s="27" t="s">
        <v>36</v>
      </c>
      <c r="E36" s="14" t="s">
        <v>16</v>
      </c>
      <c r="F36" s="15">
        <v>2880</v>
      </c>
      <c r="G36" s="15"/>
      <c r="H36" s="51"/>
      <c r="I36" s="47">
        <f t="shared" si="6"/>
        <v>0</v>
      </c>
    </row>
    <row r="37" spans="1:9" s="22" customFormat="1" ht="39" thickBot="1">
      <c r="A37" s="105" t="s">
        <v>543</v>
      </c>
      <c r="B37" s="107" t="s">
        <v>596</v>
      </c>
      <c r="C37" s="14" t="s">
        <v>213</v>
      </c>
      <c r="D37" s="27" t="s">
        <v>37</v>
      </c>
      <c r="E37" s="14" t="s">
        <v>11</v>
      </c>
      <c r="F37" s="15">
        <v>180</v>
      </c>
      <c r="G37" s="15"/>
      <c r="H37" s="51"/>
      <c r="I37" s="47">
        <f t="shared" si="6"/>
        <v>0</v>
      </c>
    </row>
    <row r="38" spans="1:9" s="7" customFormat="1" ht="16.5" customHeight="1" thickBot="1">
      <c r="A38" s="117" t="s">
        <v>544</v>
      </c>
      <c r="B38" s="118"/>
      <c r="C38" s="118"/>
      <c r="D38" s="118"/>
      <c r="E38" s="118"/>
      <c r="F38" s="118"/>
      <c r="G38" s="118"/>
      <c r="H38" s="56"/>
      <c r="I38" s="48">
        <f>SUM(I39:I64)</f>
        <v>0</v>
      </c>
    </row>
    <row r="39" spans="1:9" s="22" customFormat="1" ht="25.5">
      <c r="A39" s="105" t="s">
        <v>545</v>
      </c>
      <c r="B39" s="107" t="s">
        <v>596</v>
      </c>
      <c r="C39" s="14" t="s">
        <v>214</v>
      </c>
      <c r="D39" s="27" t="s">
        <v>38</v>
      </c>
      <c r="E39" s="14" t="s">
        <v>14</v>
      </c>
      <c r="F39" s="15">
        <v>45.32</v>
      </c>
      <c r="G39" s="15"/>
      <c r="H39" s="51"/>
      <c r="I39" s="47">
        <f aca="true" t="shared" si="7" ref="I39">ROUND(H39*F39,2)</f>
        <v>0</v>
      </c>
    </row>
    <row r="40" spans="1:9" s="7" customFormat="1" ht="51">
      <c r="A40" s="105" t="s">
        <v>546</v>
      </c>
      <c r="B40" s="107" t="s">
        <v>596</v>
      </c>
      <c r="C40" s="14" t="s">
        <v>215</v>
      </c>
      <c r="D40" s="27" t="s">
        <v>420</v>
      </c>
      <c r="E40" s="14" t="s">
        <v>14</v>
      </c>
      <c r="F40" s="15">
        <v>27.409999999999997</v>
      </c>
      <c r="G40" s="15"/>
      <c r="H40" s="51"/>
      <c r="I40" s="47">
        <f aca="true" t="shared" si="8" ref="I40">ROUND(H40*F40,2)</f>
        <v>0</v>
      </c>
    </row>
    <row r="41" spans="1:9" s="22" customFormat="1" ht="25.5">
      <c r="A41" s="105" t="s">
        <v>547</v>
      </c>
      <c r="B41" s="107" t="s">
        <v>596</v>
      </c>
      <c r="C41" s="14" t="s">
        <v>216</v>
      </c>
      <c r="D41" s="27" t="s">
        <v>39</v>
      </c>
      <c r="E41" s="14" t="s">
        <v>14</v>
      </c>
      <c r="F41" s="15">
        <v>9.94</v>
      </c>
      <c r="G41" s="15"/>
      <c r="H41" s="51"/>
      <c r="I41" s="47">
        <f aca="true" t="shared" si="9" ref="I41:I46">ROUND(H41*F41,2)</f>
        <v>0</v>
      </c>
    </row>
    <row r="42" spans="1:9" s="22" customFormat="1" ht="51">
      <c r="A42" s="105" t="s">
        <v>548</v>
      </c>
      <c r="B42" s="107" t="s">
        <v>596</v>
      </c>
      <c r="C42" s="14" t="s">
        <v>217</v>
      </c>
      <c r="D42" s="27" t="s">
        <v>421</v>
      </c>
      <c r="E42" s="14" t="s">
        <v>11</v>
      </c>
      <c r="F42" s="15">
        <v>46.51</v>
      </c>
      <c r="G42" s="15"/>
      <c r="H42" s="51"/>
      <c r="I42" s="47">
        <f t="shared" si="9"/>
        <v>0</v>
      </c>
    </row>
    <row r="43" spans="1:9" s="22" customFormat="1" ht="38.25">
      <c r="A43" s="105" t="s">
        <v>549</v>
      </c>
      <c r="B43" s="107" t="s">
        <v>596</v>
      </c>
      <c r="C43" s="14" t="s">
        <v>218</v>
      </c>
      <c r="D43" s="27" t="s">
        <v>422</v>
      </c>
      <c r="E43" s="14" t="s">
        <v>14</v>
      </c>
      <c r="F43" s="15">
        <v>22.069999999999997</v>
      </c>
      <c r="G43" s="15"/>
      <c r="H43" s="51"/>
      <c r="I43" s="47">
        <f t="shared" si="9"/>
        <v>0</v>
      </c>
    </row>
    <row r="44" spans="1:12" s="22" customFormat="1" ht="25.5">
      <c r="A44" s="105" t="s">
        <v>550</v>
      </c>
      <c r="B44" s="107" t="s">
        <v>596</v>
      </c>
      <c r="C44" s="14" t="s">
        <v>219</v>
      </c>
      <c r="D44" s="27" t="s">
        <v>40</v>
      </c>
      <c r="E44" s="14" t="s">
        <v>11</v>
      </c>
      <c r="F44" s="15">
        <v>44.64</v>
      </c>
      <c r="G44" s="15"/>
      <c r="H44" s="51"/>
      <c r="I44" s="47">
        <f t="shared" si="9"/>
        <v>0</v>
      </c>
      <c r="L44" s="54"/>
    </row>
    <row r="45" spans="1:9" s="22" customFormat="1" ht="38.25">
      <c r="A45" s="105" t="s">
        <v>551</v>
      </c>
      <c r="B45" s="107" t="s">
        <v>596</v>
      </c>
      <c r="C45" s="14" t="s">
        <v>220</v>
      </c>
      <c r="D45" s="27" t="s">
        <v>41</v>
      </c>
      <c r="E45" s="14" t="s">
        <v>11</v>
      </c>
      <c r="F45" s="15">
        <v>386.22</v>
      </c>
      <c r="G45" s="15"/>
      <c r="H45" s="51"/>
      <c r="I45" s="47">
        <f t="shared" si="9"/>
        <v>0</v>
      </c>
    </row>
    <row r="46" spans="1:9" s="22" customFormat="1" ht="25.5">
      <c r="A46" s="105" t="s">
        <v>552</v>
      </c>
      <c r="B46" s="107" t="s">
        <v>596</v>
      </c>
      <c r="C46" s="14" t="s">
        <v>221</v>
      </c>
      <c r="D46" s="27" t="s">
        <v>42</v>
      </c>
      <c r="E46" s="14" t="s">
        <v>11</v>
      </c>
      <c r="F46" s="15">
        <v>57.44</v>
      </c>
      <c r="G46" s="15"/>
      <c r="H46" s="51"/>
      <c r="I46" s="47">
        <f t="shared" si="9"/>
        <v>0</v>
      </c>
    </row>
    <row r="47" spans="1:12" s="22" customFormat="1" ht="25.5">
      <c r="A47" s="105" t="s">
        <v>553</v>
      </c>
      <c r="B47" s="107" t="s">
        <v>596</v>
      </c>
      <c r="C47" s="14" t="s">
        <v>222</v>
      </c>
      <c r="D47" s="27" t="s">
        <v>43</v>
      </c>
      <c r="E47" s="14" t="s">
        <v>11</v>
      </c>
      <c r="F47" s="15">
        <v>1702.37</v>
      </c>
      <c r="G47" s="15"/>
      <c r="H47" s="51"/>
      <c r="I47" s="47">
        <f aca="true" t="shared" si="10" ref="I47">ROUND(H47*F47,2)</f>
        <v>0</v>
      </c>
      <c r="K47" s="55"/>
      <c r="L47" s="54"/>
    </row>
    <row r="48" spans="1:12" s="22" customFormat="1" ht="38.25">
      <c r="A48" s="105" t="s">
        <v>554</v>
      </c>
      <c r="B48" s="107" t="s">
        <v>596</v>
      </c>
      <c r="C48" s="14" t="s">
        <v>223</v>
      </c>
      <c r="D48" s="27" t="s">
        <v>44</v>
      </c>
      <c r="E48" s="14" t="s">
        <v>11</v>
      </c>
      <c r="F48" s="15">
        <v>221.4</v>
      </c>
      <c r="G48" s="15"/>
      <c r="H48" s="51"/>
      <c r="I48" s="47">
        <f aca="true" t="shared" si="11" ref="I48:I53">ROUND(H48*F48,2)</f>
        <v>0</v>
      </c>
      <c r="K48" s="54"/>
      <c r="L48" s="54"/>
    </row>
    <row r="49" spans="1:12" s="22" customFormat="1" ht="25.5">
      <c r="A49" s="105" t="s">
        <v>555</v>
      </c>
      <c r="B49" s="107" t="s">
        <v>596</v>
      </c>
      <c r="C49" s="14" t="s">
        <v>224</v>
      </c>
      <c r="D49" s="27" t="s">
        <v>45</v>
      </c>
      <c r="E49" s="14" t="s">
        <v>18</v>
      </c>
      <c r="F49" s="15">
        <v>16</v>
      </c>
      <c r="G49" s="15"/>
      <c r="H49" s="51"/>
      <c r="I49" s="47">
        <f t="shared" si="11"/>
        <v>0</v>
      </c>
      <c r="K49" s="54"/>
      <c r="L49" s="54"/>
    </row>
    <row r="50" spans="1:12" s="22" customFormat="1" ht="38.25">
      <c r="A50" s="105" t="s">
        <v>556</v>
      </c>
      <c r="B50" s="107" t="s">
        <v>596</v>
      </c>
      <c r="C50" s="14" t="s">
        <v>225</v>
      </c>
      <c r="D50" s="27" t="s">
        <v>423</v>
      </c>
      <c r="E50" s="14" t="s">
        <v>15</v>
      </c>
      <c r="F50" s="15">
        <v>313.82</v>
      </c>
      <c r="G50" s="15"/>
      <c r="H50" s="51"/>
      <c r="I50" s="47">
        <f t="shared" si="11"/>
        <v>0</v>
      </c>
      <c r="K50" s="54"/>
      <c r="L50" s="54"/>
    </row>
    <row r="51" spans="1:12" s="22" customFormat="1" ht="25.5">
      <c r="A51" s="105" t="s">
        <v>557</v>
      </c>
      <c r="B51" s="107" t="s">
        <v>596</v>
      </c>
      <c r="C51" s="14" t="s">
        <v>226</v>
      </c>
      <c r="D51" s="27" t="s">
        <v>424</v>
      </c>
      <c r="E51" s="14" t="s">
        <v>11</v>
      </c>
      <c r="F51" s="15">
        <v>284.4</v>
      </c>
      <c r="G51" s="15"/>
      <c r="H51" s="51"/>
      <c r="I51" s="47">
        <f t="shared" si="11"/>
        <v>0</v>
      </c>
      <c r="K51" s="54"/>
      <c r="L51" s="54"/>
    </row>
    <row r="52" spans="1:12" s="22" customFormat="1" ht="25.5">
      <c r="A52" s="105" t="s">
        <v>558</v>
      </c>
      <c r="B52" s="107" t="s">
        <v>596</v>
      </c>
      <c r="C52" s="14" t="s">
        <v>227</v>
      </c>
      <c r="D52" s="27" t="s">
        <v>46</v>
      </c>
      <c r="E52" s="14" t="s">
        <v>18</v>
      </c>
      <c r="F52" s="15">
        <v>14</v>
      </c>
      <c r="G52" s="15"/>
      <c r="H52" s="51"/>
      <c r="I52" s="47">
        <f t="shared" si="11"/>
        <v>0</v>
      </c>
      <c r="K52" s="54"/>
      <c r="L52" s="54"/>
    </row>
    <row r="53" spans="1:12" s="22" customFormat="1" ht="12.75">
      <c r="A53" s="105" t="s">
        <v>559</v>
      </c>
      <c r="B53" s="107" t="s">
        <v>596</v>
      </c>
      <c r="C53" s="14" t="s">
        <v>228</v>
      </c>
      <c r="D53" s="27" t="s">
        <v>47</v>
      </c>
      <c r="E53" s="14" t="s">
        <v>18</v>
      </c>
      <c r="F53" s="15">
        <v>15</v>
      </c>
      <c r="G53" s="15"/>
      <c r="H53" s="51"/>
      <c r="I53" s="47">
        <f t="shared" si="11"/>
        <v>0</v>
      </c>
      <c r="K53" s="54"/>
      <c r="L53" s="54"/>
    </row>
    <row r="54" spans="1:12" s="22" customFormat="1" ht="25.5">
      <c r="A54" s="105" t="s">
        <v>560</v>
      </c>
      <c r="B54" s="107" t="s">
        <v>596</v>
      </c>
      <c r="C54" s="14" t="s">
        <v>229</v>
      </c>
      <c r="D54" s="27" t="s">
        <v>48</v>
      </c>
      <c r="E54" s="14" t="s">
        <v>15</v>
      </c>
      <c r="F54" s="15">
        <v>4</v>
      </c>
      <c r="G54" s="15"/>
      <c r="H54" s="51"/>
      <c r="I54" s="47">
        <f aca="true" t="shared" si="12" ref="I54:I58">ROUND(H54*F54,2)</f>
        <v>0</v>
      </c>
      <c r="K54" s="54"/>
      <c r="L54" s="54"/>
    </row>
    <row r="55" spans="1:12" s="22" customFormat="1" ht="25.5">
      <c r="A55" s="105" t="s">
        <v>561</v>
      </c>
      <c r="B55" s="107" t="s">
        <v>596</v>
      </c>
      <c r="C55" s="14" t="s">
        <v>230</v>
      </c>
      <c r="D55" s="27" t="s">
        <v>49</v>
      </c>
      <c r="E55" s="14" t="s">
        <v>11</v>
      </c>
      <c r="F55" s="15">
        <v>326.18</v>
      </c>
      <c r="G55" s="15"/>
      <c r="H55" s="51"/>
      <c r="I55" s="47">
        <f t="shared" si="12"/>
        <v>0</v>
      </c>
      <c r="K55" s="54"/>
      <c r="L55" s="54"/>
    </row>
    <row r="56" spans="1:12" s="22" customFormat="1" ht="38.25">
      <c r="A56" s="105" t="s">
        <v>562</v>
      </c>
      <c r="B56" s="107" t="s">
        <v>596</v>
      </c>
      <c r="C56" s="14" t="s">
        <v>231</v>
      </c>
      <c r="D56" s="27" t="s">
        <v>50</v>
      </c>
      <c r="E56" s="14" t="s">
        <v>14</v>
      </c>
      <c r="F56" s="15">
        <v>673.63</v>
      </c>
      <c r="G56" s="15"/>
      <c r="H56" s="51"/>
      <c r="I56" s="47">
        <f t="shared" si="12"/>
        <v>0</v>
      </c>
      <c r="K56" s="54"/>
      <c r="L56" s="54"/>
    </row>
    <row r="57" spans="1:12" s="22" customFormat="1" ht="38.25">
      <c r="A57" s="105" t="s">
        <v>563</v>
      </c>
      <c r="B57" s="107" t="s">
        <v>596</v>
      </c>
      <c r="C57" s="14" t="s">
        <v>232</v>
      </c>
      <c r="D57" s="27" t="s">
        <v>425</v>
      </c>
      <c r="E57" s="14" t="s">
        <v>14</v>
      </c>
      <c r="F57" s="15">
        <v>7.2</v>
      </c>
      <c r="G57" s="15"/>
      <c r="H57" s="51"/>
      <c r="I57" s="47">
        <f t="shared" si="12"/>
        <v>0</v>
      </c>
      <c r="K57" s="54"/>
      <c r="L57" s="54"/>
    </row>
    <row r="58" spans="1:12" s="22" customFormat="1" ht="51">
      <c r="A58" s="105" t="s">
        <v>564</v>
      </c>
      <c r="B58" s="107" t="s">
        <v>596</v>
      </c>
      <c r="C58" s="14" t="s">
        <v>233</v>
      </c>
      <c r="D58" s="27" t="s">
        <v>51</v>
      </c>
      <c r="E58" s="14" t="s">
        <v>14</v>
      </c>
      <c r="F58" s="15">
        <v>36</v>
      </c>
      <c r="G58" s="15"/>
      <c r="H58" s="51"/>
      <c r="I58" s="47">
        <f t="shared" si="12"/>
        <v>0</v>
      </c>
      <c r="K58" s="54"/>
      <c r="L58" s="54"/>
    </row>
    <row r="59" spans="1:12" s="22" customFormat="1" ht="38.25">
      <c r="A59" s="105" t="s">
        <v>565</v>
      </c>
      <c r="B59" s="107" t="s">
        <v>596</v>
      </c>
      <c r="C59" s="14" t="s">
        <v>234</v>
      </c>
      <c r="D59" s="27" t="s">
        <v>52</v>
      </c>
      <c r="E59" s="14" t="s">
        <v>14</v>
      </c>
      <c r="F59" s="15">
        <v>3</v>
      </c>
      <c r="G59" s="15"/>
      <c r="H59" s="51"/>
      <c r="I59" s="47">
        <f aca="true" t="shared" si="13" ref="I59:I61">ROUND(H59*F59,2)</f>
        <v>0</v>
      </c>
      <c r="K59" s="54"/>
      <c r="L59" s="54"/>
    </row>
    <row r="60" spans="1:12" s="22" customFormat="1" ht="76.5">
      <c r="A60" s="105" t="s">
        <v>566</v>
      </c>
      <c r="B60" s="107" t="s">
        <v>596</v>
      </c>
      <c r="C60" s="14" t="s">
        <v>235</v>
      </c>
      <c r="D60" s="27" t="s">
        <v>486</v>
      </c>
      <c r="E60" s="14" t="s">
        <v>17</v>
      </c>
      <c r="F60" s="15">
        <v>480</v>
      </c>
      <c r="G60" s="15"/>
      <c r="H60" s="51"/>
      <c r="I60" s="47">
        <f t="shared" si="13"/>
        <v>0</v>
      </c>
      <c r="K60" s="54"/>
      <c r="L60" s="54"/>
    </row>
    <row r="61" spans="1:12" s="22" customFormat="1" ht="51">
      <c r="A61" s="105" t="s">
        <v>567</v>
      </c>
      <c r="B61" s="107" t="s">
        <v>596</v>
      </c>
      <c r="C61" s="14" t="s">
        <v>236</v>
      </c>
      <c r="D61" s="27" t="s">
        <v>487</v>
      </c>
      <c r="E61" s="14" t="s">
        <v>17</v>
      </c>
      <c r="F61" s="15">
        <v>120</v>
      </c>
      <c r="G61" s="15"/>
      <c r="H61" s="51"/>
      <c r="I61" s="47">
        <f t="shared" si="13"/>
        <v>0</v>
      </c>
      <c r="K61" s="54"/>
      <c r="L61" s="54"/>
    </row>
    <row r="62" spans="1:12" s="22" customFormat="1" ht="25.5">
      <c r="A62" s="105" t="s">
        <v>568</v>
      </c>
      <c r="B62" s="107" t="s">
        <v>596</v>
      </c>
      <c r="C62" s="14" t="s">
        <v>237</v>
      </c>
      <c r="D62" s="27" t="s">
        <v>53</v>
      </c>
      <c r="E62" s="14" t="s">
        <v>11</v>
      </c>
      <c r="F62" s="15">
        <v>180</v>
      </c>
      <c r="G62" s="15"/>
      <c r="H62" s="51"/>
      <c r="I62" s="47">
        <f aca="true" t="shared" si="14" ref="I62">ROUND(H62*F62,2)</f>
        <v>0</v>
      </c>
      <c r="K62" s="54"/>
      <c r="L62" s="54"/>
    </row>
    <row r="63" spans="1:12" s="22" customFormat="1" ht="38.25">
      <c r="A63" s="105" t="s">
        <v>569</v>
      </c>
      <c r="B63" s="107" t="s">
        <v>596</v>
      </c>
      <c r="C63" s="14" t="s">
        <v>238</v>
      </c>
      <c r="D63" s="27" t="s">
        <v>488</v>
      </c>
      <c r="E63" s="14" t="s">
        <v>18</v>
      </c>
      <c r="F63" s="15">
        <v>1</v>
      </c>
      <c r="G63" s="15"/>
      <c r="H63" s="51"/>
      <c r="I63" s="47">
        <f aca="true" t="shared" si="15" ref="I63">ROUND(H63*F63,2)</f>
        <v>0</v>
      </c>
      <c r="K63" s="54"/>
      <c r="L63" s="54"/>
    </row>
    <row r="64" spans="1:12" s="22" customFormat="1" ht="39" thickBot="1">
      <c r="A64" s="105" t="s">
        <v>570</v>
      </c>
      <c r="B64" s="107" t="s">
        <v>596</v>
      </c>
      <c r="C64" s="14" t="s">
        <v>239</v>
      </c>
      <c r="D64" s="27" t="s">
        <v>54</v>
      </c>
      <c r="E64" s="14" t="s">
        <v>11</v>
      </c>
      <c r="F64" s="15">
        <v>200</v>
      </c>
      <c r="G64" s="15"/>
      <c r="H64" s="51"/>
      <c r="I64" s="47">
        <f aca="true" t="shared" si="16" ref="I64">ROUND(H64*F64,2)</f>
        <v>0</v>
      </c>
      <c r="K64" s="54"/>
      <c r="L64" s="54"/>
    </row>
    <row r="65" spans="1:9" s="7" customFormat="1" ht="15" customHeight="1" thickBot="1">
      <c r="A65" s="117" t="s">
        <v>768</v>
      </c>
      <c r="B65" s="118"/>
      <c r="C65" s="118"/>
      <c r="D65" s="118"/>
      <c r="E65" s="118"/>
      <c r="F65" s="118"/>
      <c r="G65" s="118"/>
      <c r="H65" s="56"/>
      <c r="I65" s="48">
        <f>SUM(I66:I71)</f>
        <v>0</v>
      </c>
    </row>
    <row r="66" spans="1:12" s="22" customFormat="1" ht="102">
      <c r="A66" s="105" t="s">
        <v>769</v>
      </c>
      <c r="B66" s="107" t="s">
        <v>596</v>
      </c>
      <c r="C66" s="14" t="s">
        <v>240</v>
      </c>
      <c r="D66" s="27" t="s">
        <v>55</v>
      </c>
      <c r="E66" s="14" t="s">
        <v>15</v>
      </c>
      <c r="F66" s="15">
        <v>50</v>
      </c>
      <c r="G66" s="15"/>
      <c r="H66" s="51"/>
      <c r="I66" s="47">
        <f aca="true" t="shared" si="17" ref="I66">ROUND(H66*F66,2)</f>
        <v>0</v>
      </c>
      <c r="K66" s="54"/>
      <c r="L66" s="54"/>
    </row>
    <row r="67" spans="1:12" s="22" customFormat="1" ht="102">
      <c r="A67" s="108" t="s">
        <v>770</v>
      </c>
      <c r="B67" s="109" t="s">
        <v>596</v>
      </c>
      <c r="C67" s="14" t="s">
        <v>241</v>
      </c>
      <c r="D67" s="27" t="s">
        <v>56</v>
      </c>
      <c r="E67" s="14" t="s">
        <v>15</v>
      </c>
      <c r="F67" s="15">
        <v>65</v>
      </c>
      <c r="G67" s="15"/>
      <c r="H67" s="51"/>
      <c r="I67" s="47">
        <f aca="true" t="shared" si="18" ref="I67:I71">ROUND(H67*F67,2)</f>
        <v>0</v>
      </c>
      <c r="K67" s="54"/>
      <c r="L67" s="54"/>
    </row>
    <row r="68" spans="1:12" s="22" customFormat="1" ht="102">
      <c r="A68" s="105" t="s">
        <v>771</v>
      </c>
      <c r="B68" s="107" t="s">
        <v>596</v>
      </c>
      <c r="C68" s="14" t="s">
        <v>242</v>
      </c>
      <c r="D68" s="27" t="s">
        <v>57</v>
      </c>
      <c r="E68" s="14" t="s">
        <v>18</v>
      </c>
      <c r="F68" s="15">
        <v>5</v>
      </c>
      <c r="G68" s="15"/>
      <c r="H68" s="51"/>
      <c r="I68" s="47">
        <f t="shared" si="18"/>
        <v>0</v>
      </c>
      <c r="K68" s="54"/>
      <c r="L68" s="54"/>
    </row>
    <row r="69" spans="1:12" s="22" customFormat="1" ht="89.25">
      <c r="A69" s="105" t="s">
        <v>772</v>
      </c>
      <c r="B69" s="107" t="s">
        <v>596</v>
      </c>
      <c r="C69" s="14" t="s">
        <v>243</v>
      </c>
      <c r="D69" s="27" t="s">
        <v>58</v>
      </c>
      <c r="E69" s="14" t="s">
        <v>18</v>
      </c>
      <c r="F69" s="15">
        <v>10</v>
      </c>
      <c r="G69" s="15"/>
      <c r="H69" s="51"/>
      <c r="I69" s="47">
        <f t="shared" si="18"/>
        <v>0</v>
      </c>
      <c r="K69" s="54"/>
      <c r="L69" s="54"/>
    </row>
    <row r="70" spans="1:12" s="22" customFormat="1" ht="89.25">
      <c r="A70" s="105" t="s">
        <v>773</v>
      </c>
      <c r="B70" s="107" t="s">
        <v>596</v>
      </c>
      <c r="C70" s="14" t="s">
        <v>244</v>
      </c>
      <c r="D70" s="27" t="s">
        <v>59</v>
      </c>
      <c r="E70" s="14" t="s">
        <v>18</v>
      </c>
      <c r="F70" s="15">
        <v>5</v>
      </c>
      <c r="G70" s="15"/>
      <c r="H70" s="51"/>
      <c r="I70" s="47">
        <f t="shared" si="18"/>
        <v>0</v>
      </c>
      <c r="K70" s="54"/>
      <c r="L70" s="54"/>
    </row>
    <row r="71" spans="1:12" s="22" customFormat="1" ht="13.5" thickBot="1">
      <c r="A71" s="110" t="s">
        <v>774</v>
      </c>
      <c r="B71" s="109" t="s">
        <v>596</v>
      </c>
      <c r="C71" s="14" t="s">
        <v>245</v>
      </c>
      <c r="D71" s="27" t="s">
        <v>60</v>
      </c>
      <c r="E71" s="14" t="s">
        <v>14</v>
      </c>
      <c r="F71" s="15">
        <v>16.1</v>
      </c>
      <c r="G71" s="15"/>
      <c r="H71" s="51"/>
      <c r="I71" s="47">
        <f t="shared" si="18"/>
        <v>0</v>
      </c>
      <c r="K71" s="54"/>
      <c r="L71" s="54"/>
    </row>
    <row r="72" spans="1:9" s="7" customFormat="1" ht="15" customHeight="1" thickBot="1">
      <c r="A72" s="117" t="s">
        <v>759</v>
      </c>
      <c r="B72" s="118"/>
      <c r="C72" s="118"/>
      <c r="D72" s="118"/>
      <c r="E72" s="118"/>
      <c r="F72" s="118"/>
      <c r="G72" s="118"/>
      <c r="H72" s="56"/>
      <c r="I72" s="48">
        <f>SUM(I73:I80)</f>
        <v>0</v>
      </c>
    </row>
    <row r="73" spans="1:12" s="22" customFormat="1" ht="25.5">
      <c r="A73" s="105" t="s">
        <v>760</v>
      </c>
      <c r="B73" s="107" t="s">
        <v>596</v>
      </c>
      <c r="C73" s="14" t="s">
        <v>246</v>
      </c>
      <c r="D73" s="27" t="s">
        <v>61</v>
      </c>
      <c r="E73" s="14" t="s">
        <v>14</v>
      </c>
      <c r="F73" s="15">
        <v>86.28</v>
      </c>
      <c r="G73" s="15"/>
      <c r="H73" s="51"/>
      <c r="I73" s="47">
        <f aca="true" t="shared" si="19" ref="I73">ROUND(H73*F73,2)</f>
        <v>0</v>
      </c>
      <c r="K73" s="54"/>
      <c r="L73" s="54"/>
    </row>
    <row r="74" spans="1:12" s="22" customFormat="1" ht="38.25">
      <c r="A74" s="105" t="s">
        <v>761</v>
      </c>
      <c r="B74" s="107" t="s">
        <v>596</v>
      </c>
      <c r="C74" s="14" t="s">
        <v>247</v>
      </c>
      <c r="D74" s="27" t="s">
        <v>62</v>
      </c>
      <c r="E74" s="14" t="s">
        <v>14</v>
      </c>
      <c r="F74" s="15">
        <v>129.42</v>
      </c>
      <c r="G74" s="15"/>
      <c r="H74" s="51"/>
      <c r="I74" s="47">
        <f aca="true" t="shared" si="20" ref="I74">ROUND(H74*F74,2)</f>
        <v>0</v>
      </c>
      <c r="K74" s="54"/>
      <c r="L74" s="54"/>
    </row>
    <row r="75" spans="1:12" s="22" customFormat="1" ht="25.5">
      <c r="A75" s="105" t="s">
        <v>762</v>
      </c>
      <c r="B75" s="107" t="s">
        <v>596</v>
      </c>
      <c r="C75" s="14" t="s">
        <v>248</v>
      </c>
      <c r="D75" s="27" t="s">
        <v>63</v>
      </c>
      <c r="E75" s="14" t="s">
        <v>14</v>
      </c>
      <c r="F75" s="15">
        <v>129.42</v>
      </c>
      <c r="G75" s="15"/>
      <c r="H75" s="51"/>
      <c r="I75" s="47">
        <f aca="true" t="shared" si="21" ref="I75:I80">ROUND(H75*F75,2)</f>
        <v>0</v>
      </c>
      <c r="K75" s="54"/>
      <c r="L75" s="54"/>
    </row>
    <row r="76" spans="1:12" s="22" customFormat="1" ht="102">
      <c r="A76" s="105" t="s">
        <v>763</v>
      </c>
      <c r="B76" s="107" t="s">
        <v>596</v>
      </c>
      <c r="C76" s="14" t="s">
        <v>249</v>
      </c>
      <c r="D76" s="27" t="s">
        <v>64</v>
      </c>
      <c r="E76" s="14" t="s">
        <v>11</v>
      </c>
      <c r="F76" s="15">
        <v>641.7</v>
      </c>
      <c r="G76" s="15"/>
      <c r="H76" s="51"/>
      <c r="I76" s="47">
        <f t="shared" si="21"/>
        <v>0</v>
      </c>
      <c r="K76" s="54"/>
      <c r="L76" s="54"/>
    </row>
    <row r="77" spans="1:12" s="22" customFormat="1" ht="102">
      <c r="A77" s="105" t="s">
        <v>764</v>
      </c>
      <c r="B77" s="107" t="s">
        <v>596</v>
      </c>
      <c r="C77" s="14" t="s">
        <v>250</v>
      </c>
      <c r="D77" s="27" t="s">
        <v>65</v>
      </c>
      <c r="E77" s="14" t="s">
        <v>11</v>
      </c>
      <c r="F77" s="15">
        <v>60</v>
      </c>
      <c r="G77" s="15"/>
      <c r="H77" s="51"/>
      <c r="I77" s="47">
        <f t="shared" si="21"/>
        <v>0</v>
      </c>
      <c r="K77" s="54"/>
      <c r="L77" s="54"/>
    </row>
    <row r="78" spans="1:12" s="22" customFormat="1" ht="102">
      <c r="A78" s="105" t="s">
        <v>765</v>
      </c>
      <c r="B78" s="107" t="s">
        <v>596</v>
      </c>
      <c r="C78" s="14" t="s">
        <v>251</v>
      </c>
      <c r="D78" s="27" t="s">
        <v>66</v>
      </c>
      <c r="E78" s="14" t="s">
        <v>11</v>
      </c>
      <c r="F78" s="15">
        <v>804.68</v>
      </c>
      <c r="G78" s="15"/>
      <c r="H78" s="51"/>
      <c r="I78" s="47">
        <f t="shared" si="21"/>
        <v>0</v>
      </c>
      <c r="K78" s="54"/>
      <c r="L78" s="54"/>
    </row>
    <row r="79" spans="1:12" s="22" customFormat="1" ht="102">
      <c r="A79" s="105" t="s">
        <v>766</v>
      </c>
      <c r="B79" s="107" t="s">
        <v>596</v>
      </c>
      <c r="C79" s="14" t="s">
        <v>252</v>
      </c>
      <c r="D79" s="27" t="s">
        <v>67</v>
      </c>
      <c r="E79" s="14" t="s">
        <v>11</v>
      </c>
      <c r="F79" s="15">
        <v>862.8</v>
      </c>
      <c r="G79" s="15"/>
      <c r="H79" s="51"/>
      <c r="I79" s="47">
        <f t="shared" si="21"/>
        <v>0</v>
      </c>
      <c r="K79" s="54"/>
      <c r="L79" s="54"/>
    </row>
    <row r="80" spans="1:12" s="22" customFormat="1" ht="64.5" thickBot="1">
      <c r="A80" s="105" t="s">
        <v>767</v>
      </c>
      <c r="B80" s="107" t="s">
        <v>596</v>
      </c>
      <c r="C80" s="14" t="s">
        <v>253</v>
      </c>
      <c r="D80" s="27" t="s">
        <v>68</v>
      </c>
      <c r="E80" s="14" t="s">
        <v>15</v>
      </c>
      <c r="F80" s="15">
        <v>287.6</v>
      </c>
      <c r="G80" s="15"/>
      <c r="H80" s="51"/>
      <c r="I80" s="47">
        <f t="shared" si="21"/>
        <v>0</v>
      </c>
      <c r="K80" s="54"/>
      <c r="L80" s="54"/>
    </row>
    <row r="81" spans="1:9" s="7" customFormat="1" ht="15.75" customHeight="1" thickBot="1">
      <c r="A81" s="117" t="s">
        <v>743</v>
      </c>
      <c r="B81" s="118"/>
      <c r="C81" s="118"/>
      <c r="D81" s="118"/>
      <c r="E81" s="118"/>
      <c r="F81" s="118"/>
      <c r="G81" s="118"/>
      <c r="H81" s="56"/>
      <c r="I81" s="48">
        <f>SUM(I82:I96)</f>
        <v>0</v>
      </c>
    </row>
    <row r="82" spans="1:12" s="22" customFormat="1" ht="38.25">
      <c r="A82" s="105" t="s">
        <v>744</v>
      </c>
      <c r="B82" s="107" t="s">
        <v>596</v>
      </c>
      <c r="C82" s="14" t="s">
        <v>254</v>
      </c>
      <c r="D82" s="27" t="s">
        <v>69</v>
      </c>
      <c r="E82" s="14" t="s">
        <v>11</v>
      </c>
      <c r="F82" s="15">
        <v>376.8</v>
      </c>
      <c r="G82" s="15"/>
      <c r="H82" s="51"/>
      <c r="I82" s="47">
        <f aca="true" t="shared" si="22" ref="I82">ROUND(H82*F82,2)</f>
        <v>0</v>
      </c>
      <c r="K82" s="54"/>
      <c r="L82" s="54"/>
    </row>
    <row r="83" spans="1:12" s="22" customFormat="1" ht="89.25">
      <c r="A83" s="105" t="s">
        <v>745</v>
      </c>
      <c r="B83" s="107" t="s">
        <v>596</v>
      </c>
      <c r="C83" s="14" t="s">
        <v>255</v>
      </c>
      <c r="D83" s="27" t="s">
        <v>426</v>
      </c>
      <c r="E83" s="14" t="s">
        <v>11</v>
      </c>
      <c r="F83" s="15">
        <v>278.74</v>
      </c>
      <c r="G83" s="15"/>
      <c r="H83" s="51"/>
      <c r="I83" s="47">
        <f aca="true" t="shared" si="23" ref="I83">ROUND(H83*F83,2)</f>
        <v>0</v>
      </c>
      <c r="K83" s="54"/>
      <c r="L83" s="54"/>
    </row>
    <row r="84" spans="1:12" s="22" customFormat="1" ht="51">
      <c r="A84" s="105" t="s">
        <v>746</v>
      </c>
      <c r="B84" s="107" t="s">
        <v>596</v>
      </c>
      <c r="C84" s="14" t="s">
        <v>256</v>
      </c>
      <c r="D84" s="27" t="s">
        <v>70</v>
      </c>
      <c r="E84" s="14" t="s">
        <v>18</v>
      </c>
      <c r="F84" s="15">
        <v>6</v>
      </c>
      <c r="G84" s="15"/>
      <c r="H84" s="51"/>
      <c r="I84" s="47">
        <f aca="true" t="shared" si="24" ref="I84:I93">ROUND(H84*F84,2)</f>
        <v>0</v>
      </c>
      <c r="K84" s="54"/>
      <c r="L84" s="54"/>
    </row>
    <row r="85" spans="1:12" s="22" customFormat="1" ht="38.25">
      <c r="A85" s="105" t="s">
        <v>747</v>
      </c>
      <c r="B85" s="107" t="s">
        <v>596</v>
      </c>
      <c r="C85" s="14" t="s">
        <v>257</v>
      </c>
      <c r="D85" s="27" t="s">
        <v>71</v>
      </c>
      <c r="E85" s="14" t="s">
        <v>11</v>
      </c>
      <c r="F85" s="15">
        <v>80</v>
      </c>
      <c r="G85" s="15"/>
      <c r="H85" s="51"/>
      <c r="I85" s="47">
        <f t="shared" si="24"/>
        <v>0</v>
      </c>
      <c r="K85" s="54"/>
      <c r="L85" s="54"/>
    </row>
    <row r="86" spans="1:12" s="22" customFormat="1" ht="25.5">
      <c r="A86" s="105" t="s">
        <v>748</v>
      </c>
      <c r="B86" s="107" t="s">
        <v>596</v>
      </c>
      <c r="C86" s="14" t="s">
        <v>258</v>
      </c>
      <c r="D86" s="27" t="s">
        <v>72</v>
      </c>
      <c r="E86" s="14" t="s">
        <v>14</v>
      </c>
      <c r="F86" s="15">
        <v>37.68</v>
      </c>
      <c r="G86" s="15"/>
      <c r="H86" s="51"/>
      <c r="I86" s="47">
        <f t="shared" si="24"/>
        <v>0</v>
      </c>
      <c r="K86" s="54"/>
      <c r="L86" s="54"/>
    </row>
    <row r="87" spans="1:12" s="22" customFormat="1" ht="25.5">
      <c r="A87" s="105" t="s">
        <v>749</v>
      </c>
      <c r="B87" s="107" t="s">
        <v>596</v>
      </c>
      <c r="C87" s="14" t="s">
        <v>259</v>
      </c>
      <c r="D87" s="27" t="s">
        <v>73</v>
      </c>
      <c r="E87" s="14" t="s">
        <v>15</v>
      </c>
      <c r="F87" s="15">
        <v>360.71</v>
      </c>
      <c r="G87" s="15"/>
      <c r="H87" s="51"/>
      <c r="I87" s="47">
        <f t="shared" si="24"/>
        <v>0</v>
      </c>
      <c r="K87" s="54"/>
      <c r="L87" s="54"/>
    </row>
    <row r="88" spans="1:12" s="22" customFormat="1" ht="38.25">
      <c r="A88" s="105" t="s">
        <v>750</v>
      </c>
      <c r="B88" s="107" t="s">
        <v>596</v>
      </c>
      <c r="C88" s="14" t="s">
        <v>260</v>
      </c>
      <c r="D88" s="27" t="s">
        <v>74</v>
      </c>
      <c r="E88" s="14" t="s">
        <v>15</v>
      </c>
      <c r="F88" s="15">
        <v>22</v>
      </c>
      <c r="G88" s="15"/>
      <c r="H88" s="51"/>
      <c r="I88" s="47">
        <f t="shared" si="24"/>
        <v>0</v>
      </c>
      <c r="K88" s="54"/>
      <c r="L88" s="54"/>
    </row>
    <row r="89" spans="1:12" s="22" customFormat="1" ht="63.75">
      <c r="A89" s="105" t="s">
        <v>751</v>
      </c>
      <c r="B89" s="107" t="s">
        <v>596</v>
      </c>
      <c r="C89" s="14" t="s">
        <v>261</v>
      </c>
      <c r="D89" s="27" t="s">
        <v>75</v>
      </c>
      <c r="E89" s="14" t="s">
        <v>18</v>
      </c>
      <c r="F89" s="15">
        <v>8</v>
      </c>
      <c r="G89" s="15"/>
      <c r="H89" s="51"/>
      <c r="I89" s="47">
        <f t="shared" si="24"/>
        <v>0</v>
      </c>
      <c r="K89" s="54"/>
      <c r="L89" s="54"/>
    </row>
    <row r="90" spans="1:12" s="22" customFormat="1" ht="76.5">
      <c r="A90" s="105" t="s">
        <v>752</v>
      </c>
      <c r="B90" s="107" t="s">
        <v>596</v>
      </c>
      <c r="C90" s="14" t="s">
        <v>262</v>
      </c>
      <c r="D90" s="27" t="s">
        <v>76</v>
      </c>
      <c r="E90" s="14" t="s">
        <v>18</v>
      </c>
      <c r="F90" s="15">
        <v>6</v>
      </c>
      <c r="G90" s="15"/>
      <c r="H90" s="51"/>
      <c r="I90" s="47">
        <f t="shared" si="24"/>
        <v>0</v>
      </c>
      <c r="K90" s="54"/>
      <c r="L90" s="54"/>
    </row>
    <row r="91" spans="1:12" s="22" customFormat="1" ht="89.25">
      <c r="A91" s="105" t="s">
        <v>753</v>
      </c>
      <c r="B91" s="107" t="s">
        <v>596</v>
      </c>
      <c r="C91" s="14" t="s">
        <v>263</v>
      </c>
      <c r="D91" s="27" t="s">
        <v>77</v>
      </c>
      <c r="E91" s="14" t="s">
        <v>11</v>
      </c>
      <c r="F91" s="15">
        <v>400.50000000000006</v>
      </c>
      <c r="G91" s="15"/>
      <c r="H91" s="51"/>
      <c r="I91" s="47">
        <f t="shared" si="24"/>
        <v>0</v>
      </c>
      <c r="K91" s="54"/>
      <c r="L91" s="54"/>
    </row>
    <row r="92" spans="1:12" s="22" customFormat="1" ht="89.25">
      <c r="A92" s="105" t="s">
        <v>754</v>
      </c>
      <c r="B92" s="107" t="s">
        <v>596</v>
      </c>
      <c r="C92" s="14" t="s">
        <v>264</v>
      </c>
      <c r="D92" s="27" t="s">
        <v>78</v>
      </c>
      <c r="E92" s="14" t="s">
        <v>18</v>
      </c>
      <c r="F92" s="15">
        <v>2</v>
      </c>
      <c r="G92" s="15"/>
      <c r="H92" s="51"/>
      <c r="I92" s="47">
        <f t="shared" si="24"/>
        <v>0</v>
      </c>
      <c r="K92" s="54"/>
      <c r="L92" s="54"/>
    </row>
    <row r="93" spans="1:12" s="22" customFormat="1" ht="63.75">
      <c r="A93" s="105" t="s">
        <v>755</v>
      </c>
      <c r="B93" s="107" t="s">
        <v>596</v>
      </c>
      <c r="C93" s="14" t="s">
        <v>265</v>
      </c>
      <c r="D93" s="27" t="s">
        <v>79</v>
      </c>
      <c r="E93" s="14" t="s">
        <v>18</v>
      </c>
      <c r="F93" s="15">
        <v>2</v>
      </c>
      <c r="G93" s="15"/>
      <c r="H93" s="51"/>
      <c r="I93" s="47">
        <f t="shared" si="24"/>
        <v>0</v>
      </c>
      <c r="K93" s="54"/>
      <c r="L93" s="54"/>
    </row>
    <row r="94" spans="1:12" s="22" customFormat="1" ht="63.75">
      <c r="A94" s="105" t="s">
        <v>756</v>
      </c>
      <c r="B94" s="107" t="s">
        <v>596</v>
      </c>
      <c r="C94" s="14" t="s">
        <v>266</v>
      </c>
      <c r="D94" s="27" t="s">
        <v>80</v>
      </c>
      <c r="E94" s="14" t="s">
        <v>18</v>
      </c>
      <c r="F94" s="15">
        <v>2</v>
      </c>
      <c r="G94" s="15"/>
      <c r="H94" s="51"/>
      <c r="I94" s="47">
        <f aca="true" t="shared" si="25" ref="I94:I96">ROUND(H94*F94,2)</f>
        <v>0</v>
      </c>
      <c r="K94" s="54"/>
      <c r="L94" s="54"/>
    </row>
    <row r="95" spans="1:12" s="22" customFormat="1" ht="25.5">
      <c r="A95" s="105" t="s">
        <v>757</v>
      </c>
      <c r="B95" s="107" t="s">
        <v>596</v>
      </c>
      <c r="C95" s="14" t="s">
        <v>781</v>
      </c>
      <c r="D95" s="27" t="s">
        <v>783</v>
      </c>
      <c r="E95" s="14" t="s">
        <v>590</v>
      </c>
      <c r="F95" s="15">
        <v>1</v>
      </c>
      <c r="G95" s="15"/>
      <c r="H95" s="51"/>
      <c r="I95" s="47">
        <f t="shared" si="25"/>
        <v>0</v>
      </c>
      <c r="K95" s="54"/>
      <c r="L95" s="54"/>
    </row>
    <row r="96" spans="1:12" s="22" customFormat="1" ht="13.5" thickBot="1">
      <c r="A96" s="105" t="s">
        <v>758</v>
      </c>
      <c r="B96" s="107" t="s">
        <v>596</v>
      </c>
      <c r="C96" s="14" t="s">
        <v>784</v>
      </c>
      <c r="D96" s="27" t="s">
        <v>785</v>
      </c>
      <c r="E96" s="14" t="s">
        <v>590</v>
      </c>
      <c r="F96" s="15">
        <v>1</v>
      </c>
      <c r="G96" s="15"/>
      <c r="H96" s="51"/>
      <c r="I96" s="47">
        <f t="shared" si="25"/>
        <v>0</v>
      </c>
      <c r="K96" s="54"/>
      <c r="L96" s="54"/>
    </row>
    <row r="97" spans="1:9" s="7" customFormat="1" ht="15.75" customHeight="1" thickBot="1">
      <c r="A97" s="117" t="s">
        <v>737</v>
      </c>
      <c r="B97" s="118"/>
      <c r="C97" s="118"/>
      <c r="D97" s="118"/>
      <c r="E97" s="118"/>
      <c r="F97" s="118"/>
      <c r="G97" s="118"/>
      <c r="H97" s="56"/>
      <c r="I97" s="48">
        <f>SUM(I98:I102)</f>
        <v>0</v>
      </c>
    </row>
    <row r="98" spans="1:12" s="22" customFormat="1" ht="51">
      <c r="A98" s="105" t="s">
        <v>738</v>
      </c>
      <c r="B98" s="107" t="s">
        <v>596</v>
      </c>
      <c r="C98" s="14" t="s">
        <v>267</v>
      </c>
      <c r="D98" s="27" t="s">
        <v>81</v>
      </c>
      <c r="E98" s="14" t="s">
        <v>14</v>
      </c>
      <c r="F98" s="15">
        <v>2.62</v>
      </c>
      <c r="G98" s="15"/>
      <c r="H98" s="51"/>
      <c r="I98" s="47">
        <f aca="true" t="shared" si="26" ref="I98">ROUND(H98*F98,2)</f>
        <v>0</v>
      </c>
      <c r="K98" s="54"/>
      <c r="L98" s="54"/>
    </row>
    <row r="99" spans="1:12" s="22" customFormat="1" ht="51">
      <c r="A99" s="105" t="s">
        <v>739</v>
      </c>
      <c r="B99" s="107" t="s">
        <v>596</v>
      </c>
      <c r="C99" s="14" t="s">
        <v>268</v>
      </c>
      <c r="D99" s="27" t="s">
        <v>82</v>
      </c>
      <c r="E99" s="14" t="s">
        <v>14</v>
      </c>
      <c r="F99" s="15">
        <v>2.62</v>
      </c>
      <c r="G99" s="15"/>
      <c r="H99" s="51"/>
      <c r="I99" s="47">
        <f aca="true" t="shared" si="27" ref="I99:I101">ROUND(H99*F99,2)</f>
        <v>0</v>
      </c>
      <c r="K99" s="54"/>
      <c r="L99" s="54"/>
    </row>
    <row r="100" spans="1:12" s="22" customFormat="1" ht="63.75">
      <c r="A100" s="105" t="s">
        <v>740</v>
      </c>
      <c r="B100" s="107" t="s">
        <v>596</v>
      </c>
      <c r="C100" s="14" t="s">
        <v>269</v>
      </c>
      <c r="D100" s="27" t="s">
        <v>83</v>
      </c>
      <c r="E100" s="14" t="s">
        <v>14</v>
      </c>
      <c r="F100" s="15">
        <v>2.62</v>
      </c>
      <c r="G100" s="15"/>
      <c r="H100" s="51"/>
      <c r="I100" s="47">
        <f t="shared" si="27"/>
        <v>0</v>
      </c>
      <c r="K100" s="54"/>
      <c r="L100" s="54"/>
    </row>
    <row r="101" spans="1:12" s="22" customFormat="1" ht="76.5">
      <c r="A101" s="105" t="s">
        <v>741</v>
      </c>
      <c r="B101" s="107" t="s">
        <v>596</v>
      </c>
      <c r="C101" s="14" t="s">
        <v>270</v>
      </c>
      <c r="D101" s="27" t="s">
        <v>84</v>
      </c>
      <c r="E101" s="14" t="s">
        <v>14</v>
      </c>
      <c r="F101" s="15">
        <v>29.89</v>
      </c>
      <c r="G101" s="15"/>
      <c r="H101" s="51"/>
      <c r="I101" s="47">
        <f t="shared" si="27"/>
        <v>0</v>
      </c>
      <c r="K101" s="54"/>
      <c r="L101" s="54"/>
    </row>
    <row r="102" spans="1:12" s="22" customFormat="1" ht="64.5" thickBot="1">
      <c r="A102" s="105" t="s">
        <v>742</v>
      </c>
      <c r="B102" s="107" t="s">
        <v>596</v>
      </c>
      <c r="C102" s="14" t="s">
        <v>271</v>
      </c>
      <c r="D102" s="27" t="s">
        <v>85</v>
      </c>
      <c r="E102" s="14" t="s">
        <v>13</v>
      </c>
      <c r="F102" s="15">
        <v>1601.3400000000001</v>
      </c>
      <c r="G102" s="15"/>
      <c r="H102" s="51"/>
      <c r="I102" s="47">
        <f aca="true" t="shared" si="28" ref="I102">ROUND(H102*F102,2)</f>
        <v>0</v>
      </c>
      <c r="K102" s="54"/>
      <c r="L102" s="54"/>
    </row>
    <row r="103" spans="1:9" s="7" customFormat="1" ht="15.75" customHeight="1" thickBot="1">
      <c r="A103" s="117" t="s">
        <v>732</v>
      </c>
      <c r="B103" s="118"/>
      <c r="C103" s="118"/>
      <c r="D103" s="118"/>
      <c r="E103" s="118"/>
      <c r="F103" s="118"/>
      <c r="G103" s="118"/>
      <c r="H103" s="56"/>
      <c r="I103" s="48">
        <f>SUM(I104:I107)</f>
        <v>0</v>
      </c>
    </row>
    <row r="104" spans="1:12" s="22" customFormat="1" ht="63.75">
      <c r="A104" s="105" t="s">
        <v>733</v>
      </c>
      <c r="B104" s="107" t="s">
        <v>596</v>
      </c>
      <c r="C104" s="14" t="s">
        <v>272</v>
      </c>
      <c r="D104" s="27" t="s">
        <v>86</v>
      </c>
      <c r="E104" s="14" t="s">
        <v>11</v>
      </c>
      <c r="F104" s="15">
        <v>264.27</v>
      </c>
      <c r="G104" s="15"/>
      <c r="H104" s="51"/>
      <c r="I104" s="47">
        <f aca="true" t="shared" si="29" ref="I104">ROUND(H104*F104,2)</f>
        <v>0</v>
      </c>
      <c r="K104" s="54"/>
      <c r="L104" s="54"/>
    </row>
    <row r="105" spans="1:12" s="22" customFormat="1" ht="51">
      <c r="A105" s="105" t="s">
        <v>734</v>
      </c>
      <c r="B105" s="107" t="s">
        <v>596</v>
      </c>
      <c r="C105" s="14" t="s">
        <v>273</v>
      </c>
      <c r="D105" s="27" t="s">
        <v>87</v>
      </c>
      <c r="E105" s="14" t="s">
        <v>11</v>
      </c>
      <c r="F105" s="15">
        <v>105.71</v>
      </c>
      <c r="G105" s="15"/>
      <c r="H105" s="51"/>
      <c r="I105" s="47">
        <f aca="true" t="shared" si="30" ref="I105:I107">ROUND(H105*F105,2)</f>
        <v>0</v>
      </c>
      <c r="K105" s="54"/>
      <c r="L105" s="54"/>
    </row>
    <row r="106" spans="1:12" s="22" customFormat="1" ht="63.75">
      <c r="A106" s="105" t="s">
        <v>735</v>
      </c>
      <c r="B106" s="107" t="s">
        <v>596</v>
      </c>
      <c r="C106" s="14" t="s">
        <v>274</v>
      </c>
      <c r="D106" s="27" t="s">
        <v>88</v>
      </c>
      <c r="E106" s="14" t="s">
        <v>11</v>
      </c>
      <c r="F106" s="15">
        <v>15.84</v>
      </c>
      <c r="G106" s="15"/>
      <c r="H106" s="51"/>
      <c r="I106" s="47">
        <f t="shared" si="30"/>
        <v>0</v>
      </c>
      <c r="K106" s="54"/>
      <c r="L106" s="54"/>
    </row>
    <row r="107" spans="1:12" s="22" customFormat="1" ht="51.75" thickBot="1">
      <c r="A107" s="105" t="s">
        <v>736</v>
      </c>
      <c r="B107" s="107" t="s">
        <v>596</v>
      </c>
      <c r="C107" s="14" t="s">
        <v>275</v>
      </c>
      <c r="D107" s="27" t="s">
        <v>489</v>
      </c>
      <c r="E107" s="14" t="s">
        <v>11</v>
      </c>
      <c r="F107" s="15">
        <v>16.2</v>
      </c>
      <c r="G107" s="15"/>
      <c r="H107" s="51"/>
      <c r="I107" s="47">
        <f t="shared" si="30"/>
        <v>0</v>
      </c>
      <c r="K107" s="54"/>
      <c r="L107" s="54"/>
    </row>
    <row r="108" spans="1:9" s="7" customFormat="1" ht="15.75" customHeight="1" thickBot="1">
      <c r="A108" s="117" t="s">
        <v>711</v>
      </c>
      <c r="B108" s="118"/>
      <c r="C108" s="118"/>
      <c r="D108" s="118"/>
      <c r="E108" s="118"/>
      <c r="F108" s="118"/>
      <c r="G108" s="118"/>
      <c r="H108" s="56"/>
      <c r="I108" s="48">
        <f>SUM(I109:I127)</f>
        <v>0</v>
      </c>
    </row>
    <row r="109" spans="1:12" s="22" customFormat="1" ht="38.25">
      <c r="A109" s="105" t="s">
        <v>713</v>
      </c>
      <c r="B109" s="107" t="s">
        <v>596</v>
      </c>
      <c r="C109" s="14" t="s">
        <v>276</v>
      </c>
      <c r="D109" s="27" t="s">
        <v>89</v>
      </c>
      <c r="E109" s="14" t="s">
        <v>11</v>
      </c>
      <c r="F109" s="15">
        <v>305.98</v>
      </c>
      <c r="G109" s="15"/>
      <c r="H109" s="51"/>
      <c r="I109" s="47">
        <f aca="true" t="shared" si="31" ref="I109">ROUND(H109*F109,2)</f>
        <v>0</v>
      </c>
      <c r="K109" s="54"/>
      <c r="L109" s="54"/>
    </row>
    <row r="110" spans="1:12" s="22" customFormat="1" ht="51">
      <c r="A110" s="105" t="s">
        <v>714</v>
      </c>
      <c r="B110" s="107" t="s">
        <v>596</v>
      </c>
      <c r="C110" s="14" t="s">
        <v>277</v>
      </c>
      <c r="D110" s="27" t="s">
        <v>90</v>
      </c>
      <c r="E110" s="14" t="s">
        <v>11</v>
      </c>
      <c r="F110" s="15">
        <v>430.36</v>
      </c>
      <c r="G110" s="15"/>
      <c r="H110" s="51"/>
      <c r="I110" s="47">
        <f aca="true" t="shared" si="32" ref="I110:I127">ROUND(H110*F110,2)</f>
        <v>0</v>
      </c>
      <c r="K110" s="54"/>
      <c r="L110" s="54"/>
    </row>
    <row r="111" spans="1:12" s="22" customFormat="1" ht="51">
      <c r="A111" s="105" t="s">
        <v>715</v>
      </c>
      <c r="B111" s="107" t="s">
        <v>596</v>
      </c>
      <c r="C111" s="14" t="s">
        <v>278</v>
      </c>
      <c r="D111" s="27" t="s">
        <v>91</v>
      </c>
      <c r="E111" s="14" t="s">
        <v>11</v>
      </c>
      <c r="F111" s="15">
        <v>43.04</v>
      </c>
      <c r="G111" s="15"/>
      <c r="H111" s="51"/>
      <c r="I111" s="47">
        <f t="shared" si="32"/>
        <v>0</v>
      </c>
      <c r="K111" s="54"/>
      <c r="L111" s="54"/>
    </row>
    <row r="112" spans="1:12" s="22" customFormat="1" ht="51">
      <c r="A112" s="105" t="s">
        <v>716</v>
      </c>
      <c r="B112" s="107" t="s">
        <v>596</v>
      </c>
      <c r="C112" s="14" t="s">
        <v>279</v>
      </c>
      <c r="D112" s="27" t="s">
        <v>92</v>
      </c>
      <c r="E112" s="14" t="s">
        <v>11</v>
      </c>
      <c r="F112" s="15">
        <v>43.04</v>
      </c>
      <c r="G112" s="15"/>
      <c r="H112" s="51"/>
      <c r="I112" s="47">
        <f t="shared" si="32"/>
        <v>0</v>
      </c>
      <c r="K112" s="54"/>
      <c r="L112" s="54"/>
    </row>
    <row r="113" spans="1:12" s="22" customFormat="1" ht="25.5">
      <c r="A113" s="105" t="s">
        <v>717</v>
      </c>
      <c r="B113" s="107" t="s">
        <v>596</v>
      </c>
      <c r="C113" s="14" t="s">
        <v>280</v>
      </c>
      <c r="D113" s="27" t="s">
        <v>93</v>
      </c>
      <c r="E113" s="14" t="s">
        <v>11</v>
      </c>
      <c r="F113" s="15">
        <v>69.44</v>
      </c>
      <c r="G113" s="15"/>
      <c r="H113" s="51"/>
      <c r="I113" s="47">
        <f t="shared" si="32"/>
        <v>0</v>
      </c>
      <c r="K113" s="54"/>
      <c r="L113" s="54"/>
    </row>
    <row r="114" spans="1:12" s="22" customFormat="1" ht="51">
      <c r="A114" s="105" t="s">
        <v>718</v>
      </c>
      <c r="B114" s="107" t="s">
        <v>596</v>
      </c>
      <c r="C114" s="14" t="s">
        <v>281</v>
      </c>
      <c r="D114" s="27" t="s">
        <v>94</v>
      </c>
      <c r="E114" s="14" t="s">
        <v>11</v>
      </c>
      <c r="F114" s="15">
        <v>40.99</v>
      </c>
      <c r="G114" s="15"/>
      <c r="H114" s="51"/>
      <c r="I114" s="47">
        <f t="shared" si="32"/>
        <v>0</v>
      </c>
      <c r="K114" s="54"/>
      <c r="L114" s="54"/>
    </row>
    <row r="115" spans="1:12" s="22" customFormat="1" ht="38.25">
      <c r="A115" s="105" t="s">
        <v>719</v>
      </c>
      <c r="B115" s="107" t="s">
        <v>596</v>
      </c>
      <c r="C115" s="14" t="s">
        <v>282</v>
      </c>
      <c r="D115" s="27" t="s">
        <v>95</v>
      </c>
      <c r="E115" s="14" t="s">
        <v>11</v>
      </c>
      <c r="F115" s="15">
        <v>13.239999999999998</v>
      </c>
      <c r="G115" s="15"/>
      <c r="H115" s="51"/>
      <c r="I115" s="47">
        <f t="shared" si="32"/>
        <v>0</v>
      </c>
      <c r="K115" s="54"/>
      <c r="L115" s="54"/>
    </row>
    <row r="116" spans="1:12" s="22" customFormat="1" ht="38.25">
      <c r="A116" s="105" t="s">
        <v>720</v>
      </c>
      <c r="B116" s="107" t="s">
        <v>596</v>
      </c>
      <c r="C116" s="14" t="s">
        <v>283</v>
      </c>
      <c r="D116" s="27" t="s">
        <v>96</v>
      </c>
      <c r="E116" s="14" t="s">
        <v>11</v>
      </c>
      <c r="F116" s="15">
        <v>318.28</v>
      </c>
      <c r="G116" s="15"/>
      <c r="H116" s="51"/>
      <c r="I116" s="47">
        <f t="shared" si="32"/>
        <v>0</v>
      </c>
      <c r="K116" s="54"/>
      <c r="L116" s="54"/>
    </row>
    <row r="117" spans="1:12" s="22" customFormat="1" ht="25.5">
      <c r="A117" s="105" t="s">
        <v>721</v>
      </c>
      <c r="B117" s="107" t="s">
        <v>596</v>
      </c>
      <c r="C117" s="14" t="s">
        <v>284</v>
      </c>
      <c r="D117" s="27" t="s">
        <v>97</v>
      </c>
      <c r="E117" s="14" t="s">
        <v>11</v>
      </c>
      <c r="F117" s="15">
        <v>318.28</v>
      </c>
      <c r="G117" s="15"/>
      <c r="H117" s="51"/>
      <c r="I117" s="47">
        <f t="shared" si="32"/>
        <v>0</v>
      </c>
      <c r="K117" s="54"/>
      <c r="L117" s="54"/>
    </row>
    <row r="118" spans="1:12" s="22" customFormat="1" ht="89.25">
      <c r="A118" s="105" t="s">
        <v>722</v>
      </c>
      <c r="B118" s="107" t="s">
        <v>596</v>
      </c>
      <c r="C118" s="14" t="s">
        <v>285</v>
      </c>
      <c r="D118" s="27" t="s">
        <v>98</v>
      </c>
      <c r="E118" s="14" t="s">
        <v>11</v>
      </c>
      <c r="F118" s="15">
        <v>35.7</v>
      </c>
      <c r="G118" s="15"/>
      <c r="H118" s="51"/>
      <c r="I118" s="47">
        <f t="shared" si="32"/>
        <v>0</v>
      </c>
      <c r="K118" s="54"/>
      <c r="L118" s="54"/>
    </row>
    <row r="119" spans="1:12" s="22" customFormat="1" ht="38.25">
      <c r="A119" s="105" t="s">
        <v>723</v>
      </c>
      <c r="B119" s="107" t="s">
        <v>596</v>
      </c>
      <c r="C119" s="14" t="s">
        <v>286</v>
      </c>
      <c r="D119" s="27" t="s">
        <v>99</v>
      </c>
      <c r="E119" s="14" t="s">
        <v>11</v>
      </c>
      <c r="F119" s="15">
        <v>284.3</v>
      </c>
      <c r="G119" s="15"/>
      <c r="H119" s="51"/>
      <c r="I119" s="47">
        <f t="shared" si="32"/>
        <v>0</v>
      </c>
      <c r="K119" s="54"/>
      <c r="L119" s="54"/>
    </row>
    <row r="120" spans="1:12" s="22" customFormat="1" ht="38.25">
      <c r="A120" s="105" t="s">
        <v>724</v>
      </c>
      <c r="B120" s="107" t="s">
        <v>596</v>
      </c>
      <c r="C120" s="14" t="s">
        <v>287</v>
      </c>
      <c r="D120" s="27" t="s">
        <v>100</v>
      </c>
      <c r="E120" s="14" t="s">
        <v>11</v>
      </c>
      <c r="F120" s="15">
        <v>284.3</v>
      </c>
      <c r="G120" s="15"/>
      <c r="H120" s="51"/>
      <c r="I120" s="47">
        <f t="shared" si="32"/>
        <v>0</v>
      </c>
      <c r="K120" s="54"/>
      <c r="L120" s="54"/>
    </row>
    <row r="121" spans="1:12" s="22" customFormat="1" ht="76.5">
      <c r="A121" s="105" t="s">
        <v>731</v>
      </c>
      <c r="B121" s="107" t="s">
        <v>596</v>
      </c>
      <c r="C121" s="14" t="s">
        <v>288</v>
      </c>
      <c r="D121" s="27" t="s">
        <v>101</v>
      </c>
      <c r="E121" s="14" t="s">
        <v>11</v>
      </c>
      <c r="F121" s="15">
        <v>53.85</v>
      </c>
      <c r="G121" s="15"/>
      <c r="H121" s="51"/>
      <c r="I121" s="47">
        <f t="shared" si="32"/>
        <v>0</v>
      </c>
      <c r="K121" s="54"/>
      <c r="L121" s="54"/>
    </row>
    <row r="122" spans="1:12" s="22" customFormat="1" ht="76.5">
      <c r="A122" s="105" t="s">
        <v>725</v>
      </c>
      <c r="B122" s="107" t="s">
        <v>596</v>
      </c>
      <c r="C122" s="14" t="s">
        <v>289</v>
      </c>
      <c r="D122" s="27" t="s">
        <v>490</v>
      </c>
      <c r="E122" s="14" t="s">
        <v>11</v>
      </c>
      <c r="F122" s="15">
        <v>35.7</v>
      </c>
      <c r="G122" s="15"/>
      <c r="H122" s="51"/>
      <c r="I122" s="47">
        <f t="shared" si="32"/>
        <v>0</v>
      </c>
      <c r="K122" s="54"/>
      <c r="L122" s="54"/>
    </row>
    <row r="123" spans="1:12" s="22" customFormat="1" ht="51">
      <c r="A123" s="105" t="s">
        <v>726</v>
      </c>
      <c r="B123" s="107" t="s">
        <v>596</v>
      </c>
      <c r="C123" s="14" t="s">
        <v>290</v>
      </c>
      <c r="D123" s="27" t="s">
        <v>102</v>
      </c>
      <c r="E123" s="14" t="s">
        <v>15</v>
      </c>
      <c r="F123" s="15">
        <v>24.28</v>
      </c>
      <c r="G123" s="15"/>
      <c r="H123" s="51"/>
      <c r="I123" s="47">
        <f t="shared" si="32"/>
        <v>0</v>
      </c>
      <c r="K123" s="54"/>
      <c r="L123" s="54"/>
    </row>
    <row r="124" spans="1:12" s="22" customFormat="1" ht="63.75">
      <c r="A124" s="105" t="s">
        <v>727</v>
      </c>
      <c r="B124" s="107" t="s">
        <v>596</v>
      </c>
      <c r="C124" s="14" t="s">
        <v>291</v>
      </c>
      <c r="D124" s="27" t="s">
        <v>103</v>
      </c>
      <c r="E124" s="14" t="s">
        <v>15</v>
      </c>
      <c r="F124" s="15">
        <v>5.76</v>
      </c>
      <c r="G124" s="15"/>
      <c r="H124" s="51"/>
      <c r="I124" s="47">
        <f t="shared" si="32"/>
        <v>0</v>
      </c>
      <c r="K124" s="54"/>
      <c r="L124" s="54"/>
    </row>
    <row r="125" spans="1:12" s="22" customFormat="1" ht="89.25">
      <c r="A125" s="105" t="s">
        <v>728</v>
      </c>
      <c r="B125" s="107" t="s">
        <v>596</v>
      </c>
      <c r="C125" s="14" t="s">
        <v>292</v>
      </c>
      <c r="D125" s="27" t="s">
        <v>104</v>
      </c>
      <c r="E125" s="14" t="s">
        <v>11</v>
      </c>
      <c r="F125" s="15">
        <v>109.7</v>
      </c>
      <c r="G125" s="15"/>
      <c r="H125" s="51"/>
      <c r="I125" s="47">
        <f t="shared" si="32"/>
        <v>0</v>
      </c>
      <c r="K125" s="54"/>
      <c r="L125" s="54"/>
    </row>
    <row r="126" spans="1:12" s="22" customFormat="1" ht="51">
      <c r="A126" s="105" t="s">
        <v>729</v>
      </c>
      <c r="B126" s="107" t="s">
        <v>596</v>
      </c>
      <c r="C126" s="14" t="s">
        <v>293</v>
      </c>
      <c r="D126" s="27" t="s">
        <v>105</v>
      </c>
      <c r="E126" s="14" t="s">
        <v>11</v>
      </c>
      <c r="F126" s="15">
        <v>109.7</v>
      </c>
      <c r="G126" s="15"/>
      <c r="H126" s="51"/>
      <c r="I126" s="47">
        <f t="shared" si="32"/>
        <v>0</v>
      </c>
      <c r="K126" s="54"/>
      <c r="L126" s="54"/>
    </row>
    <row r="127" spans="1:12" s="22" customFormat="1" ht="64.5" thickBot="1">
      <c r="A127" s="105" t="s">
        <v>730</v>
      </c>
      <c r="B127" s="107" t="s">
        <v>596</v>
      </c>
      <c r="C127" s="14" t="s">
        <v>294</v>
      </c>
      <c r="D127" s="27" t="s">
        <v>491</v>
      </c>
      <c r="E127" s="14" t="s">
        <v>11</v>
      </c>
      <c r="F127" s="15">
        <v>174.6</v>
      </c>
      <c r="G127" s="15"/>
      <c r="H127" s="51"/>
      <c r="I127" s="47">
        <f t="shared" si="32"/>
        <v>0</v>
      </c>
      <c r="K127" s="54"/>
      <c r="L127" s="54"/>
    </row>
    <row r="128" spans="1:9" s="7" customFormat="1" ht="15.75" customHeight="1" thickBot="1">
      <c r="A128" s="117" t="s">
        <v>693</v>
      </c>
      <c r="B128" s="118"/>
      <c r="C128" s="118"/>
      <c r="D128" s="118"/>
      <c r="E128" s="118"/>
      <c r="F128" s="118"/>
      <c r="G128" s="118"/>
      <c r="H128" s="56"/>
      <c r="I128" s="48">
        <f>SUM(I129:I145)</f>
        <v>0</v>
      </c>
    </row>
    <row r="129" spans="1:12" s="22" customFormat="1" ht="25.5">
      <c r="A129" s="105" t="s">
        <v>694</v>
      </c>
      <c r="B129" s="107" t="s">
        <v>596</v>
      </c>
      <c r="C129" s="14" t="s">
        <v>295</v>
      </c>
      <c r="D129" s="27" t="s">
        <v>106</v>
      </c>
      <c r="E129" s="14" t="s">
        <v>15</v>
      </c>
      <c r="F129" s="15">
        <v>36</v>
      </c>
      <c r="G129" s="15"/>
      <c r="H129" s="51"/>
      <c r="I129" s="47">
        <f aca="true" t="shared" si="33" ref="I129">ROUND(H129*F129,2)</f>
        <v>0</v>
      </c>
      <c r="K129" s="54"/>
      <c r="L129" s="54"/>
    </row>
    <row r="130" spans="1:12" s="22" customFormat="1" ht="38.25">
      <c r="A130" s="105" t="s">
        <v>695</v>
      </c>
      <c r="B130" s="107" t="s">
        <v>596</v>
      </c>
      <c r="C130" s="14" t="s">
        <v>296</v>
      </c>
      <c r="D130" s="27" t="s">
        <v>107</v>
      </c>
      <c r="E130" s="14" t="s">
        <v>11</v>
      </c>
      <c r="F130" s="15">
        <v>4.8</v>
      </c>
      <c r="G130" s="15"/>
      <c r="H130" s="51"/>
      <c r="I130" s="47">
        <f aca="true" t="shared" si="34" ref="I130:I145">ROUND(H130*F130,2)</f>
        <v>0</v>
      </c>
      <c r="K130" s="54"/>
      <c r="L130" s="54"/>
    </row>
    <row r="131" spans="1:12" s="22" customFormat="1" ht="38.25">
      <c r="A131" s="105" t="s">
        <v>696</v>
      </c>
      <c r="B131" s="107" t="s">
        <v>596</v>
      </c>
      <c r="C131" s="14" t="s">
        <v>297</v>
      </c>
      <c r="D131" s="27" t="s">
        <v>108</v>
      </c>
      <c r="E131" s="14" t="s">
        <v>11</v>
      </c>
      <c r="F131" s="15">
        <v>30</v>
      </c>
      <c r="G131" s="15"/>
      <c r="H131" s="51"/>
      <c r="I131" s="47">
        <f t="shared" si="34"/>
        <v>0</v>
      </c>
      <c r="K131" s="54"/>
      <c r="L131" s="54"/>
    </row>
    <row r="132" spans="1:12" s="22" customFormat="1" ht="25.5">
      <c r="A132" s="105" t="s">
        <v>697</v>
      </c>
      <c r="B132" s="107" t="s">
        <v>596</v>
      </c>
      <c r="C132" s="14" t="s">
        <v>298</v>
      </c>
      <c r="D132" s="27" t="s">
        <v>109</v>
      </c>
      <c r="E132" s="14" t="s">
        <v>11</v>
      </c>
      <c r="F132" s="15">
        <v>14.4</v>
      </c>
      <c r="G132" s="15"/>
      <c r="H132" s="51"/>
      <c r="I132" s="47">
        <f t="shared" si="34"/>
        <v>0</v>
      </c>
      <c r="K132" s="54"/>
      <c r="L132" s="54"/>
    </row>
    <row r="133" spans="1:12" s="22" customFormat="1" ht="38.25">
      <c r="A133" s="105" t="s">
        <v>698</v>
      </c>
      <c r="B133" s="107" t="s">
        <v>596</v>
      </c>
      <c r="C133" s="14" t="s">
        <v>299</v>
      </c>
      <c r="D133" s="27" t="s">
        <v>110</v>
      </c>
      <c r="E133" s="14" t="s">
        <v>11</v>
      </c>
      <c r="F133" s="15">
        <v>8.4</v>
      </c>
      <c r="G133" s="15"/>
      <c r="H133" s="51"/>
      <c r="I133" s="47">
        <f t="shared" si="34"/>
        <v>0</v>
      </c>
      <c r="K133" s="54"/>
      <c r="L133" s="54"/>
    </row>
    <row r="134" spans="1:12" s="22" customFormat="1" ht="38.25">
      <c r="A134" s="105" t="s">
        <v>699</v>
      </c>
      <c r="B134" s="107" t="s">
        <v>596</v>
      </c>
      <c r="C134" s="14" t="s">
        <v>300</v>
      </c>
      <c r="D134" s="27" t="s">
        <v>111</v>
      </c>
      <c r="E134" s="14" t="s">
        <v>11</v>
      </c>
      <c r="F134" s="15">
        <v>34.8</v>
      </c>
      <c r="G134" s="15"/>
      <c r="H134" s="51"/>
      <c r="I134" s="47">
        <f t="shared" si="34"/>
        <v>0</v>
      </c>
      <c r="K134" s="54"/>
      <c r="L134" s="54"/>
    </row>
    <row r="135" spans="1:12" s="22" customFormat="1" ht="25.5">
      <c r="A135" s="105" t="s">
        <v>700</v>
      </c>
      <c r="B135" s="107" t="s">
        <v>596</v>
      </c>
      <c r="C135" s="14" t="s">
        <v>301</v>
      </c>
      <c r="D135" s="27" t="s">
        <v>492</v>
      </c>
      <c r="E135" s="14" t="s">
        <v>11</v>
      </c>
      <c r="F135" s="15">
        <v>43.199999999999996</v>
      </c>
      <c r="G135" s="15"/>
      <c r="H135" s="51"/>
      <c r="I135" s="47">
        <f t="shared" si="34"/>
        <v>0</v>
      </c>
      <c r="K135" s="54"/>
      <c r="L135" s="54"/>
    </row>
    <row r="136" spans="1:12" s="22" customFormat="1" ht="38.25">
      <c r="A136" s="105" t="s">
        <v>701</v>
      </c>
      <c r="B136" s="107" t="s">
        <v>596</v>
      </c>
      <c r="C136" s="14" t="s">
        <v>302</v>
      </c>
      <c r="D136" s="27" t="s">
        <v>112</v>
      </c>
      <c r="E136" s="14" t="s">
        <v>18</v>
      </c>
      <c r="F136" s="15">
        <v>2</v>
      </c>
      <c r="G136" s="15"/>
      <c r="H136" s="51"/>
      <c r="I136" s="47">
        <f t="shared" si="34"/>
        <v>0</v>
      </c>
      <c r="K136" s="54"/>
      <c r="L136" s="54"/>
    </row>
    <row r="137" spans="1:12" s="22" customFormat="1" ht="63.75">
      <c r="A137" s="105" t="s">
        <v>702</v>
      </c>
      <c r="B137" s="107" t="s">
        <v>596</v>
      </c>
      <c r="C137" s="14" t="s">
        <v>303</v>
      </c>
      <c r="D137" s="27" t="s">
        <v>113</v>
      </c>
      <c r="E137" s="14" t="s">
        <v>15</v>
      </c>
      <c r="F137" s="15">
        <v>67.47</v>
      </c>
      <c r="G137" s="15"/>
      <c r="H137" s="51"/>
      <c r="I137" s="47">
        <f t="shared" si="34"/>
        <v>0</v>
      </c>
      <c r="K137" s="54"/>
      <c r="L137" s="54"/>
    </row>
    <row r="138" spans="1:12" s="22" customFormat="1" ht="89.25">
      <c r="A138" s="105" t="s">
        <v>703</v>
      </c>
      <c r="B138" s="107" t="s">
        <v>596</v>
      </c>
      <c r="C138" s="14" t="s">
        <v>305</v>
      </c>
      <c r="D138" s="27" t="s">
        <v>115</v>
      </c>
      <c r="E138" s="14" t="s">
        <v>18</v>
      </c>
      <c r="F138" s="15">
        <v>2</v>
      </c>
      <c r="G138" s="15"/>
      <c r="H138" s="51"/>
      <c r="I138" s="47">
        <f t="shared" si="34"/>
        <v>0</v>
      </c>
      <c r="K138" s="54"/>
      <c r="L138" s="54"/>
    </row>
    <row r="139" spans="1:12" s="22" customFormat="1" ht="76.5">
      <c r="A139" s="105" t="s">
        <v>704</v>
      </c>
      <c r="B139" s="107" t="s">
        <v>596</v>
      </c>
      <c r="C139" s="14" t="s">
        <v>304</v>
      </c>
      <c r="D139" s="27" t="s">
        <v>114</v>
      </c>
      <c r="E139" s="14" t="s">
        <v>18</v>
      </c>
      <c r="F139" s="15">
        <v>4</v>
      </c>
      <c r="G139" s="15"/>
      <c r="H139" s="51"/>
      <c r="I139" s="47">
        <f t="shared" si="34"/>
        <v>0</v>
      </c>
      <c r="K139" s="54"/>
      <c r="L139" s="54"/>
    </row>
    <row r="140" spans="1:12" s="22" customFormat="1" ht="89.25">
      <c r="A140" s="105" t="s">
        <v>705</v>
      </c>
      <c r="B140" s="107" t="s">
        <v>596</v>
      </c>
      <c r="C140" s="14" t="s">
        <v>306</v>
      </c>
      <c r="D140" s="27" t="s">
        <v>116</v>
      </c>
      <c r="E140" s="14" t="s">
        <v>18</v>
      </c>
      <c r="F140" s="15">
        <v>4</v>
      </c>
      <c r="G140" s="15"/>
      <c r="H140" s="51"/>
      <c r="I140" s="47">
        <f t="shared" si="34"/>
        <v>0</v>
      </c>
      <c r="K140" s="54"/>
      <c r="L140" s="54"/>
    </row>
    <row r="141" spans="1:12" s="22" customFormat="1" ht="51">
      <c r="A141" s="105" t="s">
        <v>706</v>
      </c>
      <c r="B141" s="107" t="s">
        <v>596</v>
      </c>
      <c r="C141" s="14" t="s">
        <v>307</v>
      </c>
      <c r="D141" s="27" t="s">
        <v>427</v>
      </c>
      <c r="E141" s="14" t="s">
        <v>18</v>
      </c>
      <c r="F141" s="15">
        <v>4</v>
      </c>
      <c r="G141" s="15"/>
      <c r="H141" s="51"/>
      <c r="I141" s="47">
        <f t="shared" si="34"/>
        <v>0</v>
      </c>
      <c r="K141" s="54"/>
      <c r="L141" s="54"/>
    </row>
    <row r="142" spans="1:12" s="22" customFormat="1" ht="51">
      <c r="A142" s="105" t="s">
        <v>707</v>
      </c>
      <c r="B142" s="107" t="s">
        <v>596</v>
      </c>
      <c r="C142" s="14" t="s">
        <v>308</v>
      </c>
      <c r="D142" s="27" t="s">
        <v>117</v>
      </c>
      <c r="E142" s="14" t="s">
        <v>18</v>
      </c>
      <c r="F142" s="15">
        <v>2</v>
      </c>
      <c r="G142" s="15"/>
      <c r="H142" s="51"/>
      <c r="I142" s="47">
        <f t="shared" si="34"/>
        <v>0</v>
      </c>
      <c r="K142" s="54"/>
      <c r="L142" s="54"/>
    </row>
    <row r="143" spans="1:12" s="22" customFormat="1" ht="25.5">
      <c r="A143" s="105" t="s">
        <v>708</v>
      </c>
      <c r="B143" s="107" t="s">
        <v>596</v>
      </c>
      <c r="C143" s="14" t="s">
        <v>309</v>
      </c>
      <c r="D143" s="27" t="s">
        <v>118</v>
      </c>
      <c r="E143" s="14" t="s">
        <v>18</v>
      </c>
      <c r="F143" s="15">
        <v>4</v>
      </c>
      <c r="G143" s="15"/>
      <c r="H143" s="51"/>
      <c r="I143" s="47">
        <f t="shared" si="34"/>
        <v>0</v>
      </c>
      <c r="K143" s="54"/>
      <c r="L143" s="54"/>
    </row>
    <row r="144" spans="1:12" s="22" customFormat="1" ht="51">
      <c r="A144" s="105" t="s">
        <v>709</v>
      </c>
      <c r="B144" s="107" t="s">
        <v>596</v>
      </c>
      <c r="C144" s="14" t="s">
        <v>310</v>
      </c>
      <c r="D144" s="27" t="s">
        <v>119</v>
      </c>
      <c r="E144" s="14" t="s">
        <v>18</v>
      </c>
      <c r="F144" s="15">
        <v>8</v>
      </c>
      <c r="G144" s="15"/>
      <c r="H144" s="51"/>
      <c r="I144" s="47">
        <f t="shared" si="34"/>
        <v>0</v>
      </c>
      <c r="K144" s="54"/>
      <c r="L144" s="54"/>
    </row>
    <row r="145" spans="1:12" s="22" customFormat="1" ht="64.5" thickBot="1">
      <c r="A145" s="105" t="s">
        <v>710</v>
      </c>
      <c r="B145" s="107" t="s">
        <v>596</v>
      </c>
      <c r="C145" s="14" t="s">
        <v>311</v>
      </c>
      <c r="D145" s="27" t="s">
        <v>120</v>
      </c>
      <c r="E145" s="14" t="s">
        <v>18</v>
      </c>
      <c r="F145" s="15">
        <v>4</v>
      </c>
      <c r="G145" s="15"/>
      <c r="H145" s="51"/>
      <c r="I145" s="47">
        <f t="shared" si="34"/>
        <v>0</v>
      </c>
      <c r="K145" s="54"/>
      <c r="L145" s="54"/>
    </row>
    <row r="146" spans="1:9" s="7" customFormat="1" ht="15.75" customHeight="1" thickBot="1">
      <c r="A146" s="117" t="s">
        <v>636</v>
      </c>
      <c r="B146" s="118"/>
      <c r="C146" s="118"/>
      <c r="D146" s="118"/>
      <c r="E146" s="118"/>
      <c r="F146" s="118"/>
      <c r="G146" s="118"/>
      <c r="H146" s="56"/>
      <c r="I146" s="48">
        <f>SUM(I147:I201)</f>
        <v>0</v>
      </c>
    </row>
    <row r="147" spans="1:12" s="22" customFormat="1" ht="76.5">
      <c r="A147" s="105" t="s">
        <v>638</v>
      </c>
      <c r="B147" s="107" t="s">
        <v>596</v>
      </c>
      <c r="C147" s="14" t="s">
        <v>312</v>
      </c>
      <c r="D147" s="27" t="s">
        <v>121</v>
      </c>
      <c r="E147" s="14" t="s">
        <v>18</v>
      </c>
      <c r="F147" s="15">
        <v>4</v>
      </c>
      <c r="G147" s="15"/>
      <c r="H147" s="51"/>
      <c r="I147" s="47">
        <f aca="true" t="shared" si="35" ref="I147">ROUND(H147*F147,2)</f>
        <v>0</v>
      </c>
      <c r="K147" s="54"/>
      <c r="L147" s="54"/>
    </row>
    <row r="148" spans="1:12" s="22" customFormat="1" ht="89.25">
      <c r="A148" s="105" t="s">
        <v>639</v>
      </c>
      <c r="B148" s="107" t="s">
        <v>596</v>
      </c>
      <c r="C148" s="14" t="s">
        <v>315</v>
      </c>
      <c r="D148" s="27" t="s">
        <v>124</v>
      </c>
      <c r="E148" s="14" t="s">
        <v>18</v>
      </c>
      <c r="F148" s="15">
        <v>4</v>
      </c>
      <c r="G148" s="15"/>
      <c r="H148" s="51"/>
      <c r="I148" s="47">
        <f aca="true" t="shared" si="36" ref="I148">ROUND(H148*F148,2)</f>
        <v>0</v>
      </c>
      <c r="K148" s="54"/>
      <c r="L148" s="54"/>
    </row>
    <row r="149" spans="1:12" s="22" customFormat="1" ht="51">
      <c r="A149" s="105" t="s">
        <v>640</v>
      </c>
      <c r="B149" s="107" t="s">
        <v>596</v>
      </c>
      <c r="C149" s="14" t="s">
        <v>316</v>
      </c>
      <c r="D149" s="27" t="s">
        <v>125</v>
      </c>
      <c r="E149" s="14" t="s">
        <v>18</v>
      </c>
      <c r="F149" s="15">
        <v>1</v>
      </c>
      <c r="G149" s="15"/>
      <c r="H149" s="51"/>
      <c r="I149" s="47">
        <f aca="true" t="shared" si="37" ref="I149:I153">ROUND(H149*F149,2)</f>
        <v>0</v>
      </c>
      <c r="K149" s="54"/>
      <c r="L149" s="54"/>
    </row>
    <row r="150" spans="1:12" s="22" customFormat="1" ht="38.25">
      <c r="A150" s="105" t="s">
        <v>641</v>
      </c>
      <c r="B150" s="107" t="s">
        <v>596</v>
      </c>
      <c r="C150" s="14" t="s">
        <v>317</v>
      </c>
      <c r="D150" s="27" t="s">
        <v>126</v>
      </c>
      <c r="E150" s="14" t="s">
        <v>15</v>
      </c>
      <c r="F150" s="15">
        <v>9.6</v>
      </c>
      <c r="G150" s="15"/>
      <c r="H150" s="51"/>
      <c r="I150" s="47">
        <f t="shared" si="37"/>
        <v>0</v>
      </c>
      <c r="K150" s="54"/>
      <c r="L150" s="54"/>
    </row>
    <row r="151" spans="1:12" s="22" customFormat="1" ht="63.75">
      <c r="A151" s="105" t="s">
        <v>642</v>
      </c>
      <c r="B151" s="107" t="s">
        <v>596</v>
      </c>
      <c r="C151" s="14" t="s">
        <v>318</v>
      </c>
      <c r="D151" s="27" t="s">
        <v>428</v>
      </c>
      <c r="E151" s="14" t="s">
        <v>18</v>
      </c>
      <c r="F151" s="15">
        <v>2</v>
      </c>
      <c r="G151" s="15"/>
      <c r="H151" s="51"/>
      <c r="I151" s="47">
        <f t="shared" si="37"/>
        <v>0</v>
      </c>
      <c r="K151" s="54"/>
      <c r="L151" s="54"/>
    </row>
    <row r="152" spans="1:12" s="22" customFormat="1" ht="51">
      <c r="A152" s="105" t="s">
        <v>643</v>
      </c>
      <c r="B152" s="107" t="s">
        <v>596</v>
      </c>
      <c r="C152" s="14" t="s">
        <v>319</v>
      </c>
      <c r="D152" s="27" t="s">
        <v>493</v>
      </c>
      <c r="E152" s="14" t="s">
        <v>18</v>
      </c>
      <c r="F152" s="15">
        <v>4</v>
      </c>
      <c r="G152" s="15"/>
      <c r="H152" s="51"/>
      <c r="I152" s="47">
        <f t="shared" si="37"/>
        <v>0</v>
      </c>
      <c r="K152" s="54"/>
      <c r="L152" s="54"/>
    </row>
    <row r="153" spans="1:12" s="22" customFormat="1" ht="89.25">
      <c r="A153" s="105" t="s">
        <v>644</v>
      </c>
      <c r="B153" s="107" t="s">
        <v>596</v>
      </c>
      <c r="C153" s="14" t="s">
        <v>320</v>
      </c>
      <c r="D153" s="27" t="s">
        <v>127</v>
      </c>
      <c r="E153" s="14" t="s">
        <v>18</v>
      </c>
      <c r="F153" s="15">
        <v>4</v>
      </c>
      <c r="G153" s="15"/>
      <c r="H153" s="51"/>
      <c r="I153" s="47">
        <f t="shared" si="37"/>
        <v>0</v>
      </c>
      <c r="K153" s="54"/>
      <c r="L153" s="54"/>
    </row>
    <row r="154" spans="1:12" s="22" customFormat="1" ht="51">
      <c r="A154" s="105" t="s">
        <v>645</v>
      </c>
      <c r="B154" s="107" t="s">
        <v>596</v>
      </c>
      <c r="C154" s="14" t="s">
        <v>321</v>
      </c>
      <c r="D154" s="27" t="s">
        <v>128</v>
      </c>
      <c r="E154" s="14" t="s">
        <v>18</v>
      </c>
      <c r="F154" s="15">
        <v>4</v>
      </c>
      <c r="G154" s="15"/>
      <c r="H154" s="51"/>
      <c r="I154" s="47">
        <f aca="true" t="shared" si="38" ref="I154:I155">ROUND(H154*F154,2)</f>
        <v>0</v>
      </c>
      <c r="K154" s="54"/>
      <c r="L154" s="54"/>
    </row>
    <row r="155" spans="1:12" s="22" customFormat="1" ht="25.5">
      <c r="A155" s="105" t="s">
        <v>646</v>
      </c>
      <c r="B155" s="107" t="s">
        <v>596</v>
      </c>
      <c r="C155" s="14" t="s">
        <v>322</v>
      </c>
      <c r="D155" s="27" t="s">
        <v>129</v>
      </c>
      <c r="E155" s="14" t="s">
        <v>15</v>
      </c>
      <c r="F155" s="15">
        <v>32</v>
      </c>
      <c r="G155" s="15"/>
      <c r="H155" s="51"/>
      <c r="I155" s="47">
        <f t="shared" si="38"/>
        <v>0</v>
      </c>
      <c r="K155" s="54"/>
      <c r="L155" s="54"/>
    </row>
    <row r="156" spans="1:12" s="22" customFormat="1" ht="25.5">
      <c r="A156" s="105" t="s">
        <v>647</v>
      </c>
      <c r="B156" s="107" t="s">
        <v>596</v>
      </c>
      <c r="C156" s="14" t="s">
        <v>323</v>
      </c>
      <c r="D156" s="27" t="s">
        <v>130</v>
      </c>
      <c r="E156" s="14" t="s">
        <v>15</v>
      </c>
      <c r="F156" s="15">
        <v>62.7</v>
      </c>
      <c r="G156" s="15"/>
      <c r="H156" s="51"/>
      <c r="I156" s="47">
        <f aca="true" t="shared" si="39" ref="I156:I184">ROUND(H156*F156,2)</f>
        <v>0</v>
      </c>
      <c r="K156" s="54"/>
      <c r="L156" s="54"/>
    </row>
    <row r="157" spans="1:12" s="22" customFormat="1" ht="76.5">
      <c r="A157" s="105" t="s">
        <v>648</v>
      </c>
      <c r="B157" s="107" t="s">
        <v>596</v>
      </c>
      <c r="C157" s="14" t="s">
        <v>324</v>
      </c>
      <c r="D157" s="27" t="s">
        <v>131</v>
      </c>
      <c r="E157" s="14" t="s">
        <v>18</v>
      </c>
      <c r="F157" s="15">
        <v>4</v>
      </c>
      <c r="G157" s="15"/>
      <c r="H157" s="51"/>
      <c r="I157" s="47">
        <f t="shared" si="39"/>
        <v>0</v>
      </c>
      <c r="K157" s="54"/>
      <c r="L157" s="54"/>
    </row>
    <row r="158" spans="1:12" s="22" customFormat="1" ht="51">
      <c r="A158" s="105" t="s">
        <v>649</v>
      </c>
      <c r="B158" s="107" t="s">
        <v>596</v>
      </c>
      <c r="C158" s="14" t="s">
        <v>325</v>
      </c>
      <c r="D158" s="27" t="s">
        <v>132</v>
      </c>
      <c r="E158" s="14" t="s">
        <v>15</v>
      </c>
      <c r="F158" s="15">
        <v>32</v>
      </c>
      <c r="G158" s="15"/>
      <c r="H158" s="51"/>
      <c r="I158" s="47">
        <f t="shared" si="39"/>
        <v>0</v>
      </c>
      <c r="K158" s="54"/>
      <c r="L158" s="54"/>
    </row>
    <row r="159" spans="1:12" s="22" customFormat="1" ht="63.75">
      <c r="A159" s="105" t="s">
        <v>650</v>
      </c>
      <c r="B159" s="107" t="s">
        <v>596</v>
      </c>
      <c r="C159" s="14" t="s">
        <v>326</v>
      </c>
      <c r="D159" s="27" t="s">
        <v>494</v>
      </c>
      <c r="E159" s="14" t="s">
        <v>18</v>
      </c>
      <c r="F159" s="15">
        <v>1</v>
      </c>
      <c r="G159" s="15"/>
      <c r="H159" s="51"/>
      <c r="I159" s="47">
        <f t="shared" si="39"/>
        <v>0</v>
      </c>
      <c r="K159" s="54"/>
      <c r="L159" s="54"/>
    </row>
    <row r="160" spans="1:12" s="22" customFormat="1" ht="51">
      <c r="A160" s="105" t="s">
        <v>651</v>
      </c>
      <c r="B160" s="107" t="s">
        <v>596</v>
      </c>
      <c r="C160" s="14" t="s">
        <v>327</v>
      </c>
      <c r="D160" s="27" t="s">
        <v>495</v>
      </c>
      <c r="E160" s="14" t="s">
        <v>18</v>
      </c>
      <c r="F160" s="15">
        <v>2</v>
      </c>
      <c r="G160" s="15"/>
      <c r="H160" s="51"/>
      <c r="I160" s="47">
        <f t="shared" si="39"/>
        <v>0</v>
      </c>
      <c r="K160" s="54"/>
      <c r="L160" s="54"/>
    </row>
    <row r="161" spans="1:12" s="22" customFormat="1" ht="25.5">
      <c r="A161" s="105" t="s">
        <v>652</v>
      </c>
      <c r="B161" s="107" t="s">
        <v>596</v>
      </c>
      <c r="C161" s="14" t="s">
        <v>328</v>
      </c>
      <c r="D161" s="27" t="s">
        <v>496</v>
      </c>
      <c r="E161" s="14" t="s">
        <v>18</v>
      </c>
      <c r="F161" s="15">
        <v>6</v>
      </c>
      <c r="G161" s="15"/>
      <c r="H161" s="51"/>
      <c r="I161" s="47">
        <f t="shared" si="39"/>
        <v>0</v>
      </c>
      <c r="K161" s="54"/>
      <c r="L161" s="54"/>
    </row>
    <row r="162" spans="1:12" s="22" customFormat="1" ht="25.5">
      <c r="A162" s="105" t="s">
        <v>653</v>
      </c>
      <c r="B162" s="107" t="s">
        <v>596</v>
      </c>
      <c r="C162" s="14" t="s">
        <v>329</v>
      </c>
      <c r="D162" s="27" t="s">
        <v>497</v>
      </c>
      <c r="E162" s="14" t="s">
        <v>18</v>
      </c>
      <c r="F162" s="15">
        <v>4</v>
      </c>
      <c r="G162" s="15"/>
      <c r="H162" s="51"/>
      <c r="I162" s="47">
        <f t="shared" si="39"/>
        <v>0</v>
      </c>
      <c r="K162" s="54"/>
      <c r="L162" s="54"/>
    </row>
    <row r="163" spans="1:12" s="22" customFormat="1" ht="25.5">
      <c r="A163" s="105" t="s">
        <v>654</v>
      </c>
      <c r="B163" s="107" t="s">
        <v>596</v>
      </c>
      <c r="C163" s="14" t="s">
        <v>480</v>
      </c>
      <c r="D163" s="27" t="s">
        <v>498</v>
      </c>
      <c r="E163" s="14" t="s">
        <v>590</v>
      </c>
      <c r="F163" s="15">
        <v>5</v>
      </c>
      <c r="G163" s="15"/>
      <c r="H163" s="51"/>
      <c r="I163" s="47">
        <f t="shared" si="39"/>
        <v>0</v>
      </c>
      <c r="K163" s="54"/>
      <c r="L163" s="54"/>
    </row>
    <row r="164" spans="1:12" s="22" customFormat="1" ht="25.5">
      <c r="A164" s="105" t="s">
        <v>655</v>
      </c>
      <c r="B164" s="107" t="s">
        <v>596</v>
      </c>
      <c r="C164" s="14" t="s">
        <v>481</v>
      </c>
      <c r="D164" s="27" t="s">
        <v>499</v>
      </c>
      <c r="E164" s="14" t="s">
        <v>590</v>
      </c>
      <c r="F164" s="15">
        <v>1</v>
      </c>
      <c r="G164" s="15"/>
      <c r="H164" s="51"/>
      <c r="I164" s="47">
        <f t="shared" si="39"/>
        <v>0</v>
      </c>
      <c r="K164" s="54"/>
      <c r="L164" s="54"/>
    </row>
    <row r="165" spans="1:12" s="22" customFormat="1" ht="25.5">
      <c r="A165" s="105" t="s">
        <v>656</v>
      </c>
      <c r="B165" s="107" t="s">
        <v>596</v>
      </c>
      <c r="C165" s="14" t="s">
        <v>482</v>
      </c>
      <c r="D165" s="27" t="s">
        <v>500</v>
      </c>
      <c r="E165" s="14" t="s">
        <v>590</v>
      </c>
      <c r="F165" s="15">
        <v>1</v>
      </c>
      <c r="G165" s="15"/>
      <c r="H165" s="51"/>
      <c r="I165" s="47">
        <f t="shared" si="39"/>
        <v>0</v>
      </c>
      <c r="K165" s="54"/>
      <c r="L165" s="54"/>
    </row>
    <row r="166" spans="1:12" s="22" customFormat="1" ht="51">
      <c r="A166" s="105" t="s">
        <v>657</v>
      </c>
      <c r="B166" s="107" t="s">
        <v>596</v>
      </c>
      <c r="C166" s="14" t="s">
        <v>330</v>
      </c>
      <c r="D166" s="27" t="s">
        <v>133</v>
      </c>
      <c r="E166" s="14" t="s">
        <v>15</v>
      </c>
      <c r="F166" s="15">
        <v>624</v>
      </c>
      <c r="G166" s="15"/>
      <c r="H166" s="51"/>
      <c r="I166" s="47">
        <f t="shared" si="39"/>
        <v>0</v>
      </c>
      <c r="K166" s="54"/>
      <c r="L166" s="54"/>
    </row>
    <row r="167" spans="1:12" s="22" customFormat="1" ht="51">
      <c r="A167" s="105" t="s">
        <v>658</v>
      </c>
      <c r="B167" s="107" t="s">
        <v>596</v>
      </c>
      <c r="C167" s="14" t="s">
        <v>331</v>
      </c>
      <c r="D167" s="27" t="s">
        <v>134</v>
      </c>
      <c r="E167" s="14" t="s">
        <v>15</v>
      </c>
      <c r="F167" s="15">
        <v>1015</v>
      </c>
      <c r="G167" s="15"/>
      <c r="H167" s="51"/>
      <c r="I167" s="47">
        <f t="shared" si="39"/>
        <v>0</v>
      </c>
      <c r="K167" s="54"/>
      <c r="L167" s="54"/>
    </row>
    <row r="168" spans="1:12" s="22" customFormat="1" ht="51">
      <c r="A168" s="105" t="s">
        <v>659</v>
      </c>
      <c r="B168" s="107" t="s">
        <v>596</v>
      </c>
      <c r="C168" s="14" t="s">
        <v>332</v>
      </c>
      <c r="D168" s="27" t="s">
        <v>135</v>
      </c>
      <c r="E168" s="14" t="s">
        <v>15</v>
      </c>
      <c r="F168" s="15">
        <v>85</v>
      </c>
      <c r="G168" s="15"/>
      <c r="H168" s="51"/>
      <c r="I168" s="47">
        <f t="shared" si="39"/>
        <v>0</v>
      </c>
      <c r="K168" s="54"/>
      <c r="L168" s="54"/>
    </row>
    <row r="169" spans="1:12" s="22" customFormat="1" ht="51">
      <c r="A169" s="105" t="s">
        <v>660</v>
      </c>
      <c r="B169" s="107" t="s">
        <v>596</v>
      </c>
      <c r="C169" s="14" t="s">
        <v>333</v>
      </c>
      <c r="D169" s="27" t="s">
        <v>136</v>
      </c>
      <c r="E169" s="14" t="s">
        <v>15</v>
      </c>
      <c r="F169" s="15">
        <v>85</v>
      </c>
      <c r="G169" s="15"/>
      <c r="H169" s="51"/>
      <c r="I169" s="47">
        <f t="shared" si="39"/>
        <v>0</v>
      </c>
      <c r="K169" s="54"/>
      <c r="L169" s="54"/>
    </row>
    <row r="170" spans="1:12" s="22" customFormat="1" ht="51">
      <c r="A170" s="105" t="s">
        <v>661</v>
      </c>
      <c r="B170" s="107" t="s">
        <v>596</v>
      </c>
      <c r="C170" s="14" t="s">
        <v>334</v>
      </c>
      <c r="D170" s="27" t="s">
        <v>501</v>
      </c>
      <c r="E170" s="14" t="s">
        <v>15</v>
      </c>
      <c r="F170" s="15">
        <v>120</v>
      </c>
      <c r="G170" s="15"/>
      <c r="H170" s="51"/>
      <c r="I170" s="47">
        <f t="shared" si="39"/>
        <v>0</v>
      </c>
      <c r="K170" s="54"/>
      <c r="L170" s="54"/>
    </row>
    <row r="171" spans="1:12" s="22" customFormat="1" ht="51">
      <c r="A171" s="105" t="s">
        <v>662</v>
      </c>
      <c r="B171" s="107" t="s">
        <v>596</v>
      </c>
      <c r="C171" s="14" t="s">
        <v>335</v>
      </c>
      <c r="D171" s="27" t="s">
        <v>502</v>
      </c>
      <c r="E171" s="14" t="s">
        <v>15</v>
      </c>
      <c r="F171" s="15">
        <v>210</v>
      </c>
      <c r="G171" s="15"/>
      <c r="H171" s="51"/>
      <c r="I171" s="47">
        <f t="shared" si="39"/>
        <v>0</v>
      </c>
      <c r="K171" s="54"/>
      <c r="L171" s="54"/>
    </row>
    <row r="172" spans="1:12" s="22" customFormat="1" ht="51">
      <c r="A172" s="105" t="s">
        <v>663</v>
      </c>
      <c r="B172" s="107" t="s">
        <v>596</v>
      </c>
      <c r="C172" s="14" t="s">
        <v>336</v>
      </c>
      <c r="D172" s="27" t="s">
        <v>503</v>
      </c>
      <c r="E172" s="14" t="s">
        <v>15</v>
      </c>
      <c r="F172" s="15">
        <v>1875</v>
      </c>
      <c r="G172" s="15"/>
      <c r="H172" s="51"/>
      <c r="I172" s="47">
        <f t="shared" si="39"/>
        <v>0</v>
      </c>
      <c r="K172" s="54"/>
      <c r="L172" s="54"/>
    </row>
    <row r="173" spans="1:12" s="22" customFormat="1" ht="51">
      <c r="A173" s="105" t="s">
        <v>664</v>
      </c>
      <c r="B173" s="107" t="s">
        <v>596</v>
      </c>
      <c r="C173" s="14" t="s">
        <v>202</v>
      </c>
      <c r="D173" s="27" t="s">
        <v>485</v>
      </c>
      <c r="E173" s="14" t="s">
        <v>18</v>
      </c>
      <c r="F173" s="15">
        <v>1</v>
      </c>
      <c r="G173" s="15"/>
      <c r="H173" s="51"/>
      <c r="I173" s="47">
        <f t="shared" si="39"/>
        <v>0</v>
      </c>
      <c r="K173" s="54"/>
      <c r="L173" s="54"/>
    </row>
    <row r="174" spans="1:12" s="22" customFormat="1" ht="63.75">
      <c r="A174" s="105" t="s">
        <v>665</v>
      </c>
      <c r="B174" s="107" t="s">
        <v>596</v>
      </c>
      <c r="C174" s="14" t="s">
        <v>337</v>
      </c>
      <c r="D174" s="27" t="s">
        <v>137</v>
      </c>
      <c r="E174" s="14" t="s">
        <v>18</v>
      </c>
      <c r="F174" s="15">
        <v>12</v>
      </c>
      <c r="G174" s="15"/>
      <c r="H174" s="51"/>
      <c r="I174" s="47">
        <f t="shared" si="39"/>
        <v>0</v>
      </c>
      <c r="K174" s="54"/>
      <c r="L174" s="54"/>
    </row>
    <row r="175" spans="1:12" s="22" customFormat="1" ht="63.75">
      <c r="A175" s="105" t="s">
        <v>666</v>
      </c>
      <c r="B175" s="107" t="s">
        <v>596</v>
      </c>
      <c r="C175" s="14" t="s">
        <v>338</v>
      </c>
      <c r="D175" s="27" t="s">
        <v>138</v>
      </c>
      <c r="E175" s="14" t="s">
        <v>18</v>
      </c>
      <c r="F175" s="15">
        <v>2</v>
      </c>
      <c r="G175" s="15"/>
      <c r="H175" s="51"/>
      <c r="I175" s="47">
        <f t="shared" si="39"/>
        <v>0</v>
      </c>
      <c r="K175" s="54"/>
      <c r="L175" s="54"/>
    </row>
    <row r="176" spans="1:12" s="22" customFormat="1" ht="38.25">
      <c r="A176" s="105" t="s">
        <v>667</v>
      </c>
      <c r="B176" s="107" t="s">
        <v>596</v>
      </c>
      <c r="C176" s="14" t="s">
        <v>339</v>
      </c>
      <c r="D176" s="27" t="s">
        <v>139</v>
      </c>
      <c r="E176" s="14" t="s">
        <v>18</v>
      </c>
      <c r="F176" s="15">
        <v>4</v>
      </c>
      <c r="G176" s="15"/>
      <c r="H176" s="51"/>
      <c r="I176" s="47">
        <f t="shared" si="39"/>
        <v>0</v>
      </c>
      <c r="K176" s="54"/>
      <c r="L176" s="54"/>
    </row>
    <row r="177" spans="1:12" s="22" customFormat="1" ht="38.25">
      <c r="A177" s="105" t="s">
        <v>668</v>
      </c>
      <c r="B177" s="107" t="s">
        <v>596</v>
      </c>
      <c r="C177" s="14" t="s">
        <v>340</v>
      </c>
      <c r="D177" s="27" t="s">
        <v>504</v>
      </c>
      <c r="E177" s="14" t="s">
        <v>18</v>
      </c>
      <c r="F177" s="15">
        <v>2</v>
      </c>
      <c r="G177" s="15"/>
      <c r="H177" s="51"/>
      <c r="I177" s="47">
        <f t="shared" si="39"/>
        <v>0</v>
      </c>
      <c r="K177" s="54"/>
      <c r="L177" s="54"/>
    </row>
    <row r="178" spans="1:12" s="22" customFormat="1" ht="63.75">
      <c r="A178" s="105" t="s">
        <v>669</v>
      </c>
      <c r="B178" s="107" t="s">
        <v>596</v>
      </c>
      <c r="C178" s="14" t="s">
        <v>341</v>
      </c>
      <c r="D178" s="27" t="s">
        <v>140</v>
      </c>
      <c r="E178" s="14" t="s">
        <v>18</v>
      </c>
      <c r="F178" s="15">
        <v>2</v>
      </c>
      <c r="G178" s="15"/>
      <c r="H178" s="51"/>
      <c r="I178" s="47">
        <f t="shared" si="39"/>
        <v>0</v>
      </c>
      <c r="K178" s="54"/>
      <c r="L178" s="54"/>
    </row>
    <row r="179" spans="1:12" s="22" customFormat="1" ht="76.5">
      <c r="A179" s="105" t="s">
        <v>670</v>
      </c>
      <c r="B179" s="107" t="s">
        <v>596</v>
      </c>
      <c r="C179" s="14" t="s">
        <v>342</v>
      </c>
      <c r="D179" s="27" t="s">
        <v>429</v>
      </c>
      <c r="E179" s="14" t="s">
        <v>18</v>
      </c>
      <c r="F179" s="15">
        <v>20</v>
      </c>
      <c r="G179" s="15"/>
      <c r="H179" s="51"/>
      <c r="I179" s="47">
        <f t="shared" si="39"/>
        <v>0</v>
      </c>
      <c r="K179" s="54"/>
      <c r="L179" s="54"/>
    </row>
    <row r="180" spans="1:12" s="22" customFormat="1" ht="63.75">
      <c r="A180" s="105" t="s">
        <v>671</v>
      </c>
      <c r="B180" s="107" t="s">
        <v>596</v>
      </c>
      <c r="C180" s="14" t="s">
        <v>343</v>
      </c>
      <c r="D180" s="27" t="s">
        <v>141</v>
      </c>
      <c r="E180" s="14" t="s">
        <v>18</v>
      </c>
      <c r="F180" s="15">
        <v>8</v>
      </c>
      <c r="G180" s="15"/>
      <c r="H180" s="51"/>
      <c r="I180" s="47">
        <f t="shared" si="39"/>
        <v>0</v>
      </c>
      <c r="K180" s="54"/>
      <c r="L180" s="54"/>
    </row>
    <row r="181" spans="1:12" s="22" customFormat="1" ht="51">
      <c r="A181" s="105" t="s">
        <v>672</v>
      </c>
      <c r="B181" s="107" t="s">
        <v>596</v>
      </c>
      <c r="C181" s="14" t="s">
        <v>344</v>
      </c>
      <c r="D181" s="27" t="s">
        <v>142</v>
      </c>
      <c r="E181" s="14" t="s">
        <v>18</v>
      </c>
      <c r="F181" s="15">
        <v>8</v>
      </c>
      <c r="G181" s="15"/>
      <c r="H181" s="51"/>
      <c r="I181" s="47">
        <f t="shared" si="39"/>
        <v>0</v>
      </c>
      <c r="K181" s="54"/>
      <c r="L181" s="54"/>
    </row>
    <row r="182" spans="1:12" s="22" customFormat="1" ht="25.5">
      <c r="A182" s="105" t="s">
        <v>673</v>
      </c>
      <c r="B182" s="107" t="s">
        <v>596</v>
      </c>
      <c r="C182" s="14" t="s">
        <v>345</v>
      </c>
      <c r="D182" s="27" t="s">
        <v>505</v>
      </c>
      <c r="E182" s="14" t="s">
        <v>18</v>
      </c>
      <c r="F182" s="15">
        <v>12</v>
      </c>
      <c r="G182" s="15"/>
      <c r="H182" s="51"/>
      <c r="I182" s="47">
        <f t="shared" si="39"/>
        <v>0</v>
      </c>
      <c r="K182" s="54"/>
      <c r="L182" s="54"/>
    </row>
    <row r="183" spans="1:12" s="22" customFormat="1" ht="25.5">
      <c r="A183" s="105" t="s">
        <v>674</v>
      </c>
      <c r="B183" s="107" t="s">
        <v>596</v>
      </c>
      <c r="C183" s="14" t="s">
        <v>346</v>
      </c>
      <c r="D183" s="27" t="s">
        <v>506</v>
      </c>
      <c r="E183" s="14" t="s">
        <v>18</v>
      </c>
      <c r="F183" s="15">
        <v>28</v>
      </c>
      <c r="G183" s="15"/>
      <c r="H183" s="51"/>
      <c r="I183" s="47">
        <f t="shared" si="39"/>
        <v>0</v>
      </c>
      <c r="K183" s="54"/>
      <c r="L183" s="54"/>
    </row>
    <row r="184" spans="1:12" s="22" customFormat="1" ht="25.5">
      <c r="A184" s="105" t="s">
        <v>675</v>
      </c>
      <c r="B184" s="107" t="s">
        <v>596</v>
      </c>
      <c r="C184" s="14" t="s">
        <v>347</v>
      </c>
      <c r="D184" s="27" t="s">
        <v>507</v>
      </c>
      <c r="E184" s="14" t="s">
        <v>18</v>
      </c>
      <c r="F184" s="15">
        <v>12</v>
      </c>
      <c r="G184" s="15"/>
      <c r="H184" s="51"/>
      <c r="I184" s="47">
        <f t="shared" si="39"/>
        <v>0</v>
      </c>
      <c r="K184" s="54"/>
      <c r="L184" s="54"/>
    </row>
    <row r="185" spans="1:12" s="22" customFormat="1" ht="25.5">
      <c r="A185" s="105" t="s">
        <v>676</v>
      </c>
      <c r="B185" s="107" t="s">
        <v>596</v>
      </c>
      <c r="C185" s="14" t="s">
        <v>348</v>
      </c>
      <c r="D185" s="27" t="s">
        <v>508</v>
      </c>
      <c r="E185" s="14" t="s">
        <v>18</v>
      </c>
      <c r="F185" s="15">
        <v>8</v>
      </c>
      <c r="G185" s="15"/>
      <c r="H185" s="51"/>
      <c r="I185" s="47">
        <f aca="true" t="shared" si="40" ref="I185:I198">ROUND(H185*F185,2)</f>
        <v>0</v>
      </c>
      <c r="K185" s="54"/>
      <c r="L185" s="54"/>
    </row>
    <row r="186" spans="1:12" s="22" customFormat="1" ht="25.5">
      <c r="A186" s="105" t="s">
        <v>677</v>
      </c>
      <c r="B186" s="107" t="s">
        <v>596</v>
      </c>
      <c r="C186" s="14" t="s">
        <v>349</v>
      </c>
      <c r="D186" s="27" t="s">
        <v>509</v>
      </c>
      <c r="E186" s="14" t="s">
        <v>18</v>
      </c>
      <c r="F186" s="15">
        <v>15</v>
      </c>
      <c r="G186" s="15"/>
      <c r="H186" s="51"/>
      <c r="I186" s="47">
        <f t="shared" si="40"/>
        <v>0</v>
      </c>
      <c r="K186" s="54"/>
      <c r="L186" s="54"/>
    </row>
    <row r="187" spans="1:12" s="22" customFormat="1" ht="38.25">
      <c r="A187" s="105" t="s">
        <v>678</v>
      </c>
      <c r="B187" s="107" t="s">
        <v>596</v>
      </c>
      <c r="C187" s="14" t="s">
        <v>350</v>
      </c>
      <c r="D187" s="27" t="s">
        <v>510</v>
      </c>
      <c r="E187" s="14" t="s">
        <v>18</v>
      </c>
      <c r="F187" s="15">
        <v>9</v>
      </c>
      <c r="G187" s="15"/>
      <c r="H187" s="51"/>
      <c r="I187" s="47">
        <f t="shared" si="40"/>
        <v>0</v>
      </c>
      <c r="K187" s="54"/>
      <c r="L187" s="54"/>
    </row>
    <row r="188" spans="1:12" s="22" customFormat="1" ht="25.5">
      <c r="A188" s="105" t="s">
        <v>679</v>
      </c>
      <c r="B188" s="107" t="s">
        <v>596</v>
      </c>
      <c r="C188" s="14" t="s">
        <v>351</v>
      </c>
      <c r="D188" s="27" t="s">
        <v>471</v>
      </c>
      <c r="E188" s="14" t="s">
        <v>18</v>
      </c>
      <c r="F188" s="15">
        <v>28</v>
      </c>
      <c r="G188" s="15"/>
      <c r="H188" s="51"/>
      <c r="I188" s="47">
        <f t="shared" si="40"/>
        <v>0</v>
      </c>
      <c r="K188" s="54"/>
      <c r="L188" s="54"/>
    </row>
    <row r="189" spans="1:12" s="22" customFormat="1" ht="51">
      <c r="A189" s="105" t="s">
        <v>680</v>
      </c>
      <c r="B189" s="107" t="s">
        <v>596</v>
      </c>
      <c r="C189" s="14" t="s">
        <v>352</v>
      </c>
      <c r="D189" s="27" t="s">
        <v>143</v>
      </c>
      <c r="E189" s="14" t="s">
        <v>18</v>
      </c>
      <c r="F189" s="15">
        <v>1</v>
      </c>
      <c r="G189" s="15"/>
      <c r="H189" s="51"/>
      <c r="I189" s="47">
        <f t="shared" si="40"/>
        <v>0</v>
      </c>
      <c r="K189" s="54"/>
      <c r="L189" s="54"/>
    </row>
    <row r="190" spans="1:12" s="22" customFormat="1" ht="25.5">
      <c r="A190" s="105" t="s">
        <v>681</v>
      </c>
      <c r="B190" s="107" t="s">
        <v>596</v>
      </c>
      <c r="C190" s="14" t="s">
        <v>353</v>
      </c>
      <c r="D190" s="27" t="s">
        <v>144</v>
      </c>
      <c r="E190" s="14" t="s">
        <v>18</v>
      </c>
      <c r="F190" s="15">
        <v>2</v>
      </c>
      <c r="G190" s="15"/>
      <c r="H190" s="51"/>
      <c r="I190" s="47">
        <f t="shared" si="40"/>
        <v>0</v>
      </c>
      <c r="K190" s="54"/>
      <c r="L190" s="54"/>
    </row>
    <row r="191" spans="1:12" s="22" customFormat="1" ht="38.25">
      <c r="A191" s="105" t="s">
        <v>682</v>
      </c>
      <c r="B191" s="107" t="s">
        <v>596</v>
      </c>
      <c r="C191" s="14" t="s">
        <v>354</v>
      </c>
      <c r="D191" s="27" t="s">
        <v>145</v>
      </c>
      <c r="E191" s="14" t="s">
        <v>15</v>
      </c>
      <c r="F191" s="15">
        <v>150</v>
      </c>
      <c r="G191" s="15"/>
      <c r="H191" s="51"/>
      <c r="I191" s="47">
        <f t="shared" si="40"/>
        <v>0</v>
      </c>
      <c r="K191" s="54"/>
      <c r="L191" s="54"/>
    </row>
    <row r="192" spans="1:12" s="22" customFormat="1" ht="38.25">
      <c r="A192" s="105" t="s">
        <v>683</v>
      </c>
      <c r="B192" s="107" t="s">
        <v>596</v>
      </c>
      <c r="C192" s="14" t="s">
        <v>355</v>
      </c>
      <c r="D192" s="27" t="s">
        <v>146</v>
      </c>
      <c r="E192" s="14" t="s">
        <v>15</v>
      </c>
      <c r="F192" s="15">
        <v>40</v>
      </c>
      <c r="G192" s="15"/>
      <c r="H192" s="51"/>
      <c r="I192" s="47">
        <f t="shared" si="40"/>
        <v>0</v>
      </c>
      <c r="K192" s="54"/>
      <c r="L192" s="54"/>
    </row>
    <row r="193" spans="1:12" s="22" customFormat="1" ht="38.25">
      <c r="A193" s="105" t="s">
        <v>684</v>
      </c>
      <c r="B193" s="107" t="s">
        <v>596</v>
      </c>
      <c r="C193" s="14" t="s">
        <v>356</v>
      </c>
      <c r="D193" s="27" t="s">
        <v>147</v>
      </c>
      <c r="E193" s="14" t="s">
        <v>15</v>
      </c>
      <c r="F193" s="15">
        <v>25</v>
      </c>
      <c r="G193" s="15"/>
      <c r="H193" s="51"/>
      <c r="I193" s="47">
        <f t="shared" si="40"/>
        <v>0</v>
      </c>
      <c r="K193" s="54"/>
      <c r="L193" s="54"/>
    </row>
    <row r="194" spans="1:12" s="22" customFormat="1" ht="25.5">
      <c r="A194" s="105" t="s">
        <v>685</v>
      </c>
      <c r="B194" s="107" t="s">
        <v>596</v>
      </c>
      <c r="C194" s="14" t="s">
        <v>357</v>
      </c>
      <c r="D194" s="27" t="s">
        <v>148</v>
      </c>
      <c r="E194" s="14" t="s">
        <v>15</v>
      </c>
      <c r="F194" s="15">
        <v>450</v>
      </c>
      <c r="G194" s="15"/>
      <c r="H194" s="51"/>
      <c r="I194" s="47">
        <f t="shared" si="40"/>
        <v>0</v>
      </c>
      <c r="K194" s="54"/>
      <c r="L194" s="54"/>
    </row>
    <row r="195" spans="1:12" s="22" customFormat="1" ht="38.25">
      <c r="A195" s="105" t="s">
        <v>686</v>
      </c>
      <c r="B195" s="107" t="s">
        <v>596</v>
      </c>
      <c r="C195" s="14" t="s">
        <v>358</v>
      </c>
      <c r="D195" s="27" t="s">
        <v>149</v>
      </c>
      <c r="E195" s="14" t="s">
        <v>15</v>
      </c>
      <c r="F195" s="15">
        <v>85</v>
      </c>
      <c r="G195" s="15"/>
      <c r="H195" s="51"/>
      <c r="I195" s="47">
        <f t="shared" si="40"/>
        <v>0</v>
      </c>
      <c r="K195" s="54"/>
      <c r="L195" s="54"/>
    </row>
    <row r="196" spans="1:12" s="22" customFormat="1" ht="38.25">
      <c r="A196" s="105" t="s">
        <v>687</v>
      </c>
      <c r="B196" s="107" t="s">
        <v>596</v>
      </c>
      <c r="C196" s="14" t="s">
        <v>359</v>
      </c>
      <c r="D196" s="27" t="s">
        <v>150</v>
      </c>
      <c r="E196" s="14" t="s">
        <v>9</v>
      </c>
      <c r="F196" s="15">
        <v>135</v>
      </c>
      <c r="G196" s="15"/>
      <c r="H196" s="51"/>
      <c r="I196" s="47">
        <f t="shared" si="40"/>
        <v>0</v>
      </c>
      <c r="K196" s="54"/>
      <c r="L196" s="54"/>
    </row>
    <row r="197" spans="1:12" s="22" customFormat="1" ht="76.5">
      <c r="A197" s="105" t="s">
        <v>688</v>
      </c>
      <c r="B197" s="107" t="s">
        <v>596</v>
      </c>
      <c r="C197" s="14" t="s">
        <v>360</v>
      </c>
      <c r="D197" s="27" t="s">
        <v>151</v>
      </c>
      <c r="E197" s="14" t="s">
        <v>18</v>
      </c>
      <c r="F197" s="15">
        <v>1</v>
      </c>
      <c r="G197" s="15"/>
      <c r="H197" s="51"/>
      <c r="I197" s="47">
        <f t="shared" si="40"/>
        <v>0</v>
      </c>
      <c r="K197" s="54"/>
      <c r="L197" s="54"/>
    </row>
    <row r="198" spans="1:12" s="22" customFormat="1" ht="25.5">
      <c r="A198" s="105" t="s">
        <v>689</v>
      </c>
      <c r="B198" s="107" t="s">
        <v>596</v>
      </c>
      <c r="C198" s="14" t="s">
        <v>361</v>
      </c>
      <c r="D198" s="27" t="s">
        <v>152</v>
      </c>
      <c r="E198" s="14" t="s">
        <v>18</v>
      </c>
      <c r="F198" s="15">
        <v>1</v>
      </c>
      <c r="G198" s="15"/>
      <c r="H198" s="51"/>
      <c r="I198" s="47">
        <f t="shared" si="40"/>
        <v>0</v>
      </c>
      <c r="K198" s="54"/>
      <c r="L198" s="54"/>
    </row>
    <row r="199" spans="1:12" s="22" customFormat="1" ht="38.25">
      <c r="A199" s="105" t="s">
        <v>690</v>
      </c>
      <c r="B199" s="107" t="s">
        <v>596</v>
      </c>
      <c r="C199" s="14" t="s">
        <v>362</v>
      </c>
      <c r="D199" s="27" t="s">
        <v>153</v>
      </c>
      <c r="E199" s="14" t="s">
        <v>18</v>
      </c>
      <c r="F199" s="15">
        <v>2</v>
      </c>
      <c r="G199" s="15"/>
      <c r="H199" s="51"/>
      <c r="I199" s="47">
        <f aca="true" t="shared" si="41" ref="I199:I201">ROUND(H199*F199,2)</f>
        <v>0</v>
      </c>
      <c r="K199" s="54"/>
      <c r="L199" s="54"/>
    </row>
    <row r="200" spans="1:12" s="22" customFormat="1" ht="38.25">
      <c r="A200" s="105" t="s">
        <v>691</v>
      </c>
      <c r="B200" s="107" t="s">
        <v>596</v>
      </c>
      <c r="C200" s="14" t="s">
        <v>313</v>
      </c>
      <c r="D200" s="27" t="s">
        <v>122</v>
      </c>
      <c r="E200" s="14" t="s">
        <v>18</v>
      </c>
      <c r="F200" s="15">
        <v>4</v>
      </c>
      <c r="G200" s="15"/>
      <c r="H200" s="51"/>
      <c r="I200" s="47">
        <f t="shared" si="41"/>
        <v>0</v>
      </c>
      <c r="K200" s="54"/>
      <c r="L200" s="54"/>
    </row>
    <row r="201" spans="1:12" s="22" customFormat="1" ht="39" thickBot="1">
      <c r="A201" s="105" t="s">
        <v>692</v>
      </c>
      <c r="B201" s="107" t="s">
        <v>596</v>
      </c>
      <c r="C201" s="14" t="s">
        <v>314</v>
      </c>
      <c r="D201" s="27" t="s">
        <v>123</v>
      </c>
      <c r="E201" s="14" t="s">
        <v>18</v>
      </c>
      <c r="F201" s="15">
        <v>13</v>
      </c>
      <c r="G201" s="15"/>
      <c r="H201" s="51"/>
      <c r="I201" s="47">
        <f t="shared" si="41"/>
        <v>0</v>
      </c>
      <c r="K201" s="54"/>
      <c r="L201" s="54"/>
    </row>
    <row r="202" spans="1:9" s="7" customFormat="1" ht="15.75" customHeight="1" thickBot="1">
      <c r="A202" s="117" t="s">
        <v>629</v>
      </c>
      <c r="B202" s="118"/>
      <c r="C202" s="118"/>
      <c r="D202" s="118"/>
      <c r="E202" s="118"/>
      <c r="F202" s="118"/>
      <c r="G202" s="118"/>
      <c r="H202" s="56"/>
      <c r="I202" s="48">
        <f>SUM(I203:I208)</f>
        <v>0</v>
      </c>
    </row>
    <row r="203" spans="1:12" s="22" customFormat="1" ht="76.5">
      <c r="A203" s="105" t="s">
        <v>630</v>
      </c>
      <c r="B203" s="107" t="s">
        <v>596</v>
      </c>
      <c r="C203" s="14" t="s">
        <v>363</v>
      </c>
      <c r="D203" s="27" t="s">
        <v>154</v>
      </c>
      <c r="E203" s="14" t="s">
        <v>11</v>
      </c>
      <c r="F203" s="15">
        <v>318.28</v>
      </c>
      <c r="G203" s="15"/>
      <c r="H203" s="51"/>
      <c r="I203" s="47">
        <f aca="true" t="shared" si="42" ref="I203:I205">ROUND(H203*F203,2)</f>
        <v>0</v>
      </c>
      <c r="K203" s="54"/>
      <c r="L203" s="54"/>
    </row>
    <row r="204" spans="1:12" s="22" customFormat="1" ht="38.25">
      <c r="A204" s="105" t="s">
        <v>631</v>
      </c>
      <c r="B204" s="107" t="s">
        <v>596</v>
      </c>
      <c r="C204" s="14" t="s">
        <v>364</v>
      </c>
      <c r="D204" s="27" t="s">
        <v>155</v>
      </c>
      <c r="E204" s="14" t="s">
        <v>11</v>
      </c>
      <c r="F204" s="15">
        <v>318.28</v>
      </c>
      <c r="G204" s="15"/>
      <c r="H204" s="51"/>
      <c r="I204" s="47">
        <f t="shared" si="42"/>
        <v>0</v>
      </c>
      <c r="K204" s="54"/>
      <c r="L204" s="54"/>
    </row>
    <row r="205" spans="1:12" s="22" customFormat="1" ht="38.25">
      <c r="A205" s="105" t="s">
        <v>632</v>
      </c>
      <c r="B205" s="107" t="s">
        <v>596</v>
      </c>
      <c r="C205" s="14" t="s">
        <v>365</v>
      </c>
      <c r="D205" s="27" t="s">
        <v>156</v>
      </c>
      <c r="E205" s="14" t="s">
        <v>15</v>
      </c>
      <c r="F205" s="15">
        <v>47.4</v>
      </c>
      <c r="G205" s="15"/>
      <c r="H205" s="51"/>
      <c r="I205" s="47">
        <f t="shared" si="42"/>
        <v>0</v>
      </c>
      <c r="K205" s="54"/>
      <c r="L205" s="54"/>
    </row>
    <row r="206" spans="1:12" s="22" customFormat="1" ht="25.5">
      <c r="A206" s="105" t="s">
        <v>633</v>
      </c>
      <c r="B206" s="107" t="s">
        <v>596</v>
      </c>
      <c r="C206" s="14" t="s">
        <v>366</v>
      </c>
      <c r="D206" s="27" t="s">
        <v>157</v>
      </c>
      <c r="E206" s="14" t="s">
        <v>15</v>
      </c>
      <c r="F206" s="15">
        <v>52.1</v>
      </c>
      <c r="G206" s="15"/>
      <c r="H206" s="51"/>
      <c r="I206" s="47">
        <f aca="true" t="shared" si="43" ref="I206:I207">ROUND(H206*F206,2)</f>
        <v>0</v>
      </c>
      <c r="K206" s="54"/>
      <c r="L206" s="54"/>
    </row>
    <row r="207" spans="1:12" s="22" customFormat="1" ht="51">
      <c r="A207" s="105" t="s">
        <v>634</v>
      </c>
      <c r="B207" s="107" t="s">
        <v>596</v>
      </c>
      <c r="C207" s="14" t="s">
        <v>367</v>
      </c>
      <c r="D207" s="27" t="s">
        <v>430</v>
      </c>
      <c r="E207" s="14" t="s">
        <v>11</v>
      </c>
      <c r="F207" s="15">
        <v>269.1</v>
      </c>
      <c r="G207" s="15"/>
      <c r="H207" s="51"/>
      <c r="I207" s="47">
        <f t="shared" si="43"/>
        <v>0</v>
      </c>
      <c r="K207" s="54"/>
      <c r="L207" s="54"/>
    </row>
    <row r="208" spans="1:12" s="22" customFormat="1" ht="90" thickBot="1">
      <c r="A208" s="105" t="s">
        <v>635</v>
      </c>
      <c r="B208" s="107" t="s">
        <v>596</v>
      </c>
      <c r="C208" s="14" t="s">
        <v>368</v>
      </c>
      <c r="D208" s="27" t="s">
        <v>158</v>
      </c>
      <c r="E208" s="14" t="s">
        <v>11</v>
      </c>
      <c r="F208" s="15">
        <v>108</v>
      </c>
      <c r="G208" s="15"/>
      <c r="H208" s="51"/>
      <c r="I208" s="47">
        <f aca="true" t="shared" si="44" ref="I208">ROUND(H208*F208,2)</f>
        <v>0</v>
      </c>
      <c r="K208" s="54"/>
      <c r="L208" s="54"/>
    </row>
    <row r="209" spans="1:9" s="7" customFormat="1" ht="15.75" customHeight="1" thickBot="1">
      <c r="A209" s="117" t="s">
        <v>619</v>
      </c>
      <c r="B209" s="118"/>
      <c r="C209" s="118"/>
      <c r="D209" s="118"/>
      <c r="E209" s="118"/>
      <c r="F209" s="118"/>
      <c r="G209" s="118"/>
      <c r="H209" s="56"/>
      <c r="I209" s="48">
        <f>SUM(I210:I218)</f>
        <v>0</v>
      </c>
    </row>
    <row r="210" spans="1:12" s="22" customFormat="1" ht="38.25">
      <c r="A210" s="105" t="s">
        <v>620</v>
      </c>
      <c r="B210" s="107" t="s">
        <v>596</v>
      </c>
      <c r="C210" s="14" t="s">
        <v>369</v>
      </c>
      <c r="D210" s="27" t="s">
        <v>159</v>
      </c>
      <c r="E210" s="14" t="s">
        <v>11</v>
      </c>
      <c r="F210" s="15">
        <v>148.8</v>
      </c>
      <c r="G210" s="15"/>
      <c r="H210" s="51"/>
      <c r="I210" s="47">
        <f aca="true" t="shared" si="45" ref="I210">ROUND(H210*F210,2)</f>
        <v>0</v>
      </c>
      <c r="K210" s="54"/>
      <c r="L210" s="54"/>
    </row>
    <row r="211" spans="1:13" s="22" customFormat="1" ht="12.75">
      <c r="A211" s="105" t="s">
        <v>621</v>
      </c>
      <c r="B211" s="107" t="s">
        <v>596</v>
      </c>
      <c r="C211" s="14" t="s">
        <v>370</v>
      </c>
      <c r="D211" s="27" t="s">
        <v>472</v>
      </c>
      <c r="E211" s="14" t="s">
        <v>13</v>
      </c>
      <c r="F211" s="15">
        <v>522</v>
      </c>
      <c r="G211" s="15"/>
      <c r="H211" s="51"/>
      <c r="I211" s="47">
        <f aca="true" t="shared" si="46" ref="I211">ROUND(H211*F211,2)</f>
        <v>0</v>
      </c>
      <c r="K211" s="54"/>
      <c r="L211" s="54"/>
      <c r="M211" s="54"/>
    </row>
    <row r="212" spans="1:12" s="22" customFormat="1" ht="63.75">
      <c r="A212" s="105" t="s">
        <v>622</v>
      </c>
      <c r="B212" s="107" t="s">
        <v>596</v>
      </c>
      <c r="C212" s="14" t="s">
        <v>371</v>
      </c>
      <c r="D212" s="27" t="s">
        <v>160</v>
      </c>
      <c r="E212" s="14" t="s">
        <v>11</v>
      </c>
      <c r="F212" s="15">
        <v>16.14</v>
      </c>
      <c r="G212" s="15"/>
      <c r="H212" s="51"/>
      <c r="I212" s="47">
        <f aca="true" t="shared" si="47" ref="I212">ROUND(H212*F212,2)</f>
        <v>0</v>
      </c>
      <c r="K212" s="54"/>
      <c r="L212" s="54"/>
    </row>
    <row r="213" spans="1:9" s="7" customFormat="1" ht="63.75">
      <c r="A213" s="105" t="s">
        <v>623</v>
      </c>
      <c r="B213" s="107" t="s">
        <v>596</v>
      </c>
      <c r="C213" s="14" t="s">
        <v>372</v>
      </c>
      <c r="D213" s="27" t="s">
        <v>431</v>
      </c>
      <c r="E213" s="14" t="s">
        <v>11</v>
      </c>
      <c r="F213" s="15">
        <v>207.85</v>
      </c>
      <c r="G213" s="15"/>
      <c r="H213" s="51"/>
      <c r="I213" s="47">
        <f aca="true" t="shared" si="48" ref="I213">ROUND(H213*F213,2)</f>
        <v>0</v>
      </c>
    </row>
    <row r="214" spans="1:9" s="7" customFormat="1" ht="25.5">
      <c r="A214" s="105" t="s">
        <v>624</v>
      </c>
      <c r="B214" s="107" t="s">
        <v>596</v>
      </c>
      <c r="C214" s="14" t="s">
        <v>373</v>
      </c>
      <c r="D214" s="27" t="s">
        <v>161</v>
      </c>
      <c r="E214" s="14" t="s">
        <v>11</v>
      </c>
      <c r="F214" s="15">
        <v>207.85</v>
      </c>
      <c r="G214" s="15"/>
      <c r="H214" s="51"/>
      <c r="I214" s="47">
        <f aca="true" t="shared" si="49" ref="I214:I216">ROUND(H214*F214,2)</f>
        <v>0</v>
      </c>
    </row>
    <row r="215" spans="1:9" s="7" customFormat="1" ht="51">
      <c r="A215" s="105" t="s">
        <v>625</v>
      </c>
      <c r="B215" s="107" t="s">
        <v>596</v>
      </c>
      <c r="C215" s="14" t="s">
        <v>374</v>
      </c>
      <c r="D215" s="27" t="s">
        <v>162</v>
      </c>
      <c r="E215" s="14" t="s">
        <v>11</v>
      </c>
      <c r="F215" s="15">
        <v>493.3</v>
      </c>
      <c r="G215" s="15"/>
      <c r="H215" s="51"/>
      <c r="I215" s="47">
        <f t="shared" si="49"/>
        <v>0</v>
      </c>
    </row>
    <row r="216" spans="1:13" s="7" customFormat="1" ht="76.5">
      <c r="A216" s="105" t="s">
        <v>626</v>
      </c>
      <c r="B216" s="107" t="s">
        <v>596</v>
      </c>
      <c r="C216" s="14" t="s">
        <v>375</v>
      </c>
      <c r="D216" s="27" t="s">
        <v>511</v>
      </c>
      <c r="E216" s="14" t="s">
        <v>11</v>
      </c>
      <c r="F216" s="15">
        <v>1176.15</v>
      </c>
      <c r="G216" s="15"/>
      <c r="H216" s="51"/>
      <c r="I216" s="47">
        <f t="shared" si="49"/>
        <v>0</v>
      </c>
      <c r="J216" s="52"/>
      <c r="M216" s="52"/>
    </row>
    <row r="217" spans="1:9" s="7" customFormat="1" ht="51">
      <c r="A217" s="105" t="s">
        <v>627</v>
      </c>
      <c r="B217" s="107" t="s">
        <v>596</v>
      </c>
      <c r="C217" s="14" t="s">
        <v>376</v>
      </c>
      <c r="D217" s="27" t="s">
        <v>163</v>
      </c>
      <c r="E217" s="14" t="s">
        <v>11</v>
      </c>
      <c r="F217" s="15">
        <v>305.1</v>
      </c>
      <c r="G217" s="15"/>
      <c r="H217" s="51"/>
      <c r="I217" s="47">
        <f aca="true" t="shared" si="50" ref="I217:I218">ROUND(H217*F217,2)</f>
        <v>0</v>
      </c>
    </row>
    <row r="218" spans="1:9" s="7" customFormat="1" ht="26.25" thickBot="1">
      <c r="A218" s="105" t="s">
        <v>628</v>
      </c>
      <c r="B218" s="107" t="s">
        <v>596</v>
      </c>
      <c r="C218" s="14" t="s">
        <v>377</v>
      </c>
      <c r="D218" s="27" t="s">
        <v>164</v>
      </c>
      <c r="E218" s="14" t="s">
        <v>11</v>
      </c>
      <c r="F218" s="15">
        <v>310.4</v>
      </c>
      <c r="G218" s="15"/>
      <c r="H218" s="51"/>
      <c r="I218" s="47">
        <f t="shared" si="50"/>
        <v>0</v>
      </c>
    </row>
    <row r="219" spans="1:9" s="7" customFormat="1" ht="15.75" customHeight="1" thickBot="1">
      <c r="A219" s="117" t="s">
        <v>602</v>
      </c>
      <c r="B219" s="118"/>
      <c r="C219" s="118"/>
      <c r="D219" s="118"/>
      <c r="E219" s="118"/>
      <c r="F219" s="118"/>
      <c r="G219" s="118"/>
      <c r="H219" s="56"/>
      <c r="I219" s="48">
        <f>SUM(I220:I235)</f>
        <v>0</v>
      </c>
    </row>
    <row r="220" spans="1:9" s="7" customFormat="1" ht="63.75">
      <c r="A220" s="105" t="s">
        <v>603</v>
      </c>
      <c r="B220" s="107" t="s">
        <v>596</v>
      </c>
      <c r="C220" s="14" t="s">
        <v>378</v>
      </c>
      <c r="D220" s="27" t="s">
        <v>512</v>
      </c>
      <c r="E220" s="14" t="s">
        <v>18</v>
      </c>
      <c r="F220" s="15">
        <v>2</v>
      </c>
      <c r="G220" s="15"/>
      <c r="H220" s="51"/>
      <c r="I220" s="47">
        <f aca="true" t="shared" si="51" ref="I220">ROUND(H220*F220,2)</f>
        <v>0</v>
      </c>
    </row>
    <row r="221" spans="1:9" s="7" customFormat="1" ht="63.75">
      <c r="A221" s="105" t="s">
        <v>604</v>
      </c>
      <c r="B221" s="107" t="s">
        <v>596</v>
      </c>
      <c r="C221" s="14" t="s">
        <v>379</v>
      </c>
      <c r="D221" s="27" t="s">
        <v>513</v>
      </c>
      <c r="E221" s="14" t="s">
        <v>18</v>
      </c>
      <c r="F221" s="15">
        <v>2</v>
      </c>
      <c r="G221" s="15"/>
      <c r="H221" s="51"/>
      <c r="I221" s="47">
        <f aca="true" t="shared" si="52" ref="I221:I235">ROUND(H221*F221,2)</f>
        <v>0</v>
      </c>
    </row>
    <row r="222" spans="1:9" s="7" customFormat="1" ht="38.25">
      <c r="A222" s="105" t="s">
        <v>605</v>
      </c>
      <c r="B222" s="107" t="s">
        <v>596</v>
      </c>
      <c r="C222" s="14" t="s">
        <v>380</v>
      </c>
      <c r="D222" s="27" t="s">
        <v>165</v>
      </c>
      <c r="E222" s="14" t="s">
        <v>18</v>
      </c>
      <c r="F222" s="15">
        <v>2</v>
      </c>
      <c r="G222" s="15"/>
      <c r="H222" s="51"/>
      <c r="I222" s="47">
        <f t="shared" si="52"/>
        <v>0</v>
      </c>
    </row>
    <row r="223" spans="1:9" s="7" customFormat="1" ht="51">
      <c r="A223" s="105" t="s">
        <v>606</v>
      </c>
      <c r="B223" s="107" t="s">
        <v>596</v>
      </c>
      <c r="C223" s="14" t="s">
        <v>381</v>
      </c>
      <c r="D223" s="27" t="s">
        <v>514</v>
      </c>
      <c r="E223" s="14" t="s">
        <v>18</v>
      </c>
      <c r="F223" s="15">
        <v>2</v>
      </c>
      <c r="G223" s="15"/>
      <c r="H223" s="51"/>
      <c r="I223" s="47">
        <f t="shared" si="52"/>
        <v>0</v>
      </c>
    </row>
    <row r="224" spans="1:11" s="7" customFormat="1" ht="25.5">
      <c r="A224" s="105" t="s">
        <v>607</v>
      </c>
      <c r="B224" s="107" t="s">
        <v>596</v>
      </c>
      <c r="C224" s="14" t="s">
        <v>382</v>
      </c>
      <c r="D224" s="27" t="s">
        <v>166</v>
      </c>
      <c r="E224" s="14" t="s">
        <v>18</v>
      </c>
      <c r="F224" s="15">
        <v>4</v>
      </c>
      <c r="G224" s="15"/>
      <c r="H224" s="51"/>
      <c r="I224" s="47">
        <f t="shared" si="52"/>
        <v>0</v>
      </c>
      <c r="K224" s="52"/>
    </row>
    <row r="225" spans="1:9" s="7" customFormat="1" ht="25.5">
      <c r="A225" s="105" t="s">
        <v>608</v>
      </c>
      <c r="B225" s="107" t="s">
        <v>596</v>
      </c>
      <c r="C225" s="14" t="s">
        <v>383</v>
      </c>
      <c r="D225" s="27" t="s">
        <v>167</v>
      </c>
      <c r="E225" s="14" t="s">
        <v>18</v>
      </c>
      <c r="F225" s="15">
        <v>2</v>
      </c>
      <c r="G225" s="15"/>
      <c r="H225" s="51"/>
      <c r="I225" s="47">
        <f t="shared" si="52"/>
        <v>0</v>
      </c>
    </row>
    <row r="226" spans="1:9" s="7" customFormat="1" ht="25.5">
      <c r="A226" s="105" t="s">
        <v>609</v>
      </c>
      <c r="B226" s="107" t="s">
        <v>596</v>
      </c>
      <c r="C226" s="14" t="s">
        <v>384</v>
      </c>
      <c r="D226" s="27" t="s">
        <v>168</v>
      </c>
      <c r="E226" s="14" t="s">
        <v>18</v>
      </c>
      <c r="F226" s="15">
        <v>2</v>
      </c>
      <c r="G226" s="15"/>
      <c r="H226" s="51"/>
      <c r="I226" s="47">
        <f t="shared" si="52"/>
        <v>0</v>
      </c>
    </row>
    <row r="227" spans="1:9" s="7" customFormat="1" ht="25.5">
      <c r="A227" s="105" t="s">
        <v>610</v>
      </c>
      <c r="B227" s="107" t="s">
        <v>596</v>
      </c>
      <c r="C227" s="14" t="s">
        <v>385</v>
      </c>
      <c r="D227" s="27" t="s">
        <v>169</v>
      </c>
      <c r="E227" s="14" t="s">
        <v>18</v>
      </c>
      <c r="F227" s="15">
        <v>1</v>
      </c>
      <c r="G227" s="15"/>
      <c r="H227" s="51"/>
      <c r="I227" s="47">
        <f t="shared" si="52"/>
        <v>0</v>
      </c>
    </row>
    <row r="228" spans="1:9" s="7" customFormat="1" ht="63.75">
      <c r="A228" s="105" t="s">
        <v>611</v>
      </c>
      <c r="B228" s="107" t="s">
        <v>596</v>
      </c>
      <c r="C228" s="14" t="s">
        <v>386</v>
      </c>
      <c r="D228" s="27" t="s">
        <v>432</v>
      </c>
      <c r="E228" s="14" t="s">
        <v>18</v>
      </c>
      <c r="F228" s="15">
        <v>2</v>
      </c>
      <c r="G228" s="15"/>
      <c r="H228" s="51"/>
      <c r="I228" s="47">
        <f t="shared" si="52"/>
        <v>0</v>
      </c>
    </row>
    <row r="229" spans="1:9" s="7" customFormat="1" ht="51">
      <c r="A229" s="105" t="s">
        <v>612</v>
      </c>
      <c r="B229" s="107" t="s">
        <v>596</v>
      </c>
      <c r="C229" s="14" t="s">
        <v>387</v>
      </c>
      <c r="D229" s="27" t="s">
        <v>433</v>
      </c>
      <c r="E229" s="14" t="s">
        <v>18</v>
      </c>
      <c r="F229" s="15">
        <v>2</v>
      </c>
      <c r="G229" s="15"/>
      <c r="H229" s="51"/>
      <c r="I229" s="47">
        <f t="shared" si="52"/>
        <v>0</v>
      </c>
    </row>
    <row r="230" spans="1:9" s="7" customFormat="1" ht="76.5">
      <c r="A230" s="105" t="s">
        <v>613</v>
      </c>
      <c r="B230" s="107" t="s">
        <v>596</v>
      </c>
      <c r="C230" s="14" t="s">
        <v>388</v>
      </c>
      <c r="D230" s="27" t="s">
        <v>515</v>
      </c>
      <c r="E230" s="14" t="s">
        <v>18</v>
      </c>
      <c r="F230" s="15">
        <v>1</v>
      </c>
      <c r="G230" s="15"/>
      <c r="H230" s="51"/>
      <c r="I230" s="47">
        <f t="shared" si="52"/>
        <v>0</v>
      </c>
    </row>
    <row r="231" spans="1:9" s="7" customFormat="1" ht="38.25">
      <c r="A231" s="105" t="s">
        <v>614</v>
      </c>
      <c r="B231" s="107" t="s">
        <v>596</v>
      </c>
      <c r="C231" s="14" t="s">
        <v>389</v>
      </c>
      <c r="D231" s="27" t="s">
        <v>516</v>
      </c>
      <c r="E231" s="14" t="s">
        <v>18</v>
      </c>
      <c r="F231" s="15">
        <v>4</v>
      </c>
      <c r="G231" s="15"/>
      <c r="H231" s="51"/>
      <c r="I231" s="47">
        <f t="shared" si="52"/>
        <v>0</v>
      </c>
    </row>
    <row r="232" spans="1:9" s="7" customFormat="1" ht="25.5">
      <c r="A232" s="105" t="s">
        <v>615</v>
      </c>
      <c r="B232" s="107" t="s">
        <v>596</v>
      </c>
      <c r="C232" s="14" t="s">
        <v>390</v>
      </c>
      <c r="D232" s="27" t="s">
        <v>517</v>
      </c>
      <c r="E232" s="14" t="s">
        <v>18</v>
      </c>
      <c r="F232" s="15">
        <v>8</v>
      </c>
      <c r="G232" s="15"/>
      <c r="H232" s="51"/>
      <c r="I232" s="47">
        <f t="shared" si="52"/>
        <v>0</v>
      </c>
    </row>
    <row r="233" spans="1:9" s="7" customFormat="1" ht="25.5">
      <c r="A233" s="105" t="s">
        <v>616</v>
      </c>
      <c r="B233" s="107" t="s">
        <v>596</v>
      </c>
      <c r="C233" s="14" t="s">
        <v>391</v>
      </c>
      <c r="D233" s="27" t="s">
        <v>170</v>
      </c>
      <c r="E233" s="14" t="s">
        <v>18</v>
      </c>
      <c r="F233" s="15">
        <v>1</v>
      </c>
      <c r="G233" s="15"/>
      <c r="H233" s="51"/>
      <c r="I233" s="47">
        <f t="shared" si="52"/>
        <v>0</v>
      </c>
    </row>
    <row r="234" spans="1:9" s="7" customFormat="1" ht="51">
      <c r="A234" s="105" t="s">
        <v>617</v>
      </c>
      <c r="B234" s="107" t="s">
        <v>596</v>
      </c>
      <c r="C234" s="14" t="s">
        <v>392</v>
      </c>
      <c r="D234" s="27" t="s">
        <v>434</v>
      </c>
      <c r="E234" s="14" t="s">
        <v>18</v>
      </c>
      <c r="F234" s="15">
        <v>4</v>
      </c>
      <c r="G234" s="15"/>
      <c r="H234" s="51"/>
      <c r="I234" s="47">
        <f t="shared" si="52"/>
        <v>0</v>
      </c>
    </row>
    <row r="235" spans="1:9" s="7" customFormat="1" ht="64.5" thickBot="1">
      <c r="A235" s="105" t="s">
        <v>618</v>
      </c>
      <c r="B235" s="107" t="s">
        <v>596</v>
      </c>
      <c r="C235" s="14" t="s">
        <v>393</v>
      </c>
      <c r="D235" s="27" t="s">
        <v>171</v>
      </c>
      <c r="E235" s="14" t="s">
        <v>18</v>
      </c>
      <c r="F235" s="15">
        <v>8</v>
      </c>
      <c r="G235" s="15"/>
      <c r="H235" s="51"/>
      <c r="I235" s="47">
        <f t="shared" si="52"/>
        <v>0</v>
      </c>
    </row>
    <row r="236" spans="1:9" s="7" customFormat="1" ht="15.75" customHeight="1" thickBot="1">
      <c r="A236" s="117" t="s">
        <v>595</v>
      </c>
      <c r="B236" s="118"/>
      <c r="C236" s="118"/>
      <c r="D236" s="118"/>
      <c r="E236" s="118"/>
      <c r="F236" s="118"/>
      <c r="G236" s="118"/>
      <c r="H236" s="56"/>
      <c r="I236" s="48">
        <f>SUM(I237:I241)</f>
        <v>0</v>
      </c>
    </row>
    <row r="237" spans="1:9" s="7" customFormat="1" ht="51">
      <c r="A237" s="105" t="s">
        <v>598</v>
      </c>
      <c r="B237" s="107" t="s">
        <v>596</v>
      </c>
      <c r="C237" s="14" t="s">
        <v>394</v>
      </c>
      <c r="D237" s="27" t="s">
        <v>435</v>
      </c>
      <c r="E237" s="14" t="s">
        <v>23</v>
      </c>
      <c r="F237" s="15">
        <v>8</v>
      </c>
      <c r="G237" s="15"/>
      <c r="H237" s="51"/>
      <c r="I237" s="47">
        <f aca="true" t="shared" si="53" ref="I237">ROUND(H237*F237,2)</f>
        <v>0</v>
      </c>
    </row>
    <row r="238" spans="1:9" s="7" customFormat="1" ht="51">
      <c r="A238" s="105" t="s">
        <v>599</v>
      </c>
      <c r="B238" s="107" t="s">
        <v>596</v>
      </c>
      <c r="C238" s="14" t="s">
        <v>395</v>
      </c>
      <c r="D238" s="27" t="s">
        <v>518</v>
      </c>
      <c r="E238" s="14" t="s">
        <v>8</v>
      </c>
      <c r="F238" s="15">
        <v>80</v>
      </c>
      <c r="G238" s="15"/>
      <c r="H238" s="51"/>
      <c r="I238" s="47">
        <f aca="true" t="shared" si="54" ref="I238:I240">ROUND(H238*F238,2)</f>
        <v>0</v>
      </c>
    </row>
    <row r="239" spans="1:9" s="7" customFormat="1" ht="25.5">
      <c r="A239" s="105" t="s">
        <v>600</v>
      </c>
      <c r="B239" s="107" t="s">
        <v>596</v>
      </c>
      <c r="C239" s="14" t="s">
        <v>396</v>
      </c>
      <c r="D239" s="27" t="s">
        <v>172</v>
      </c>
      <c r="E239" s="14" t="s">
        <v>8</v>
      </c>
      <c r="F239" s="15">
        <v>32</v>
      </c>
      <c r="G239" s="15"/>
      <c r="H239" s="51"/>
      <c r="I239" s="47">
        <f t="shared" si="54"/>
        <v>0</v>
      </c>
    </row>
    <row r="240" spans="1:9" s="7" customFormat="1" ht="25.5">
      <c r="A240" s="105" t="s">
        <v>601</v>
      </c>
      <c r="B240" s="107" t="s">
        <v>596</v>
      </c>
      <c r="C240" s="14" t="s">
        <v>397</v>
      </c>
      <c r="D240" s="27" t="s">
        <v>173</v>
      </c>
      <c r="E240" s="14" t="s">
        <v>8</v>
      </c>
      <c r="F240" s="15">
        <v>32</v>
      </c>
      <c r="G240" s="15"/>
      <c r="H240" s="51"/>
      <c r="I240" s="47">
        <f t="shared" si="54"/>
        <v>0</v>
      </c>
    </row>
    <row r="241" spans="1:9" s="7" customFormat="1" ht="26.25" thickBot="1">
      <c r="A241" s="105" t="s">
        <v>775</v>
      </c>
      <c r="B241" s="107" t="s">
        <v>596</v>
      </c>
      <c r="C241" s="14" t="s">
        <v>398</v>
      </c>
      <c r="D241" s="27" t="s">
        <v>174</v>
      </c>
      <c r="E241" s="14" t="s">
        <v>8</v>
      </c>
      <c r="F241" s="15">
        <v>32</v>
      </c>
      <c r="G241" s="15"/>
      <c r="H241" s="51"/>
      <c r="I241" s="47">
        <f aca="true" t="shared" si="55" ref="I241">ROUND(H241*F241,2)</f>
        <v>0</v>
      </c>
    </row>
    <row r="242" spans="1:9" s="7" customFormat="1" ht="15.75" customHeight="1" thickBot="1">
      <c r="A242" s="117" t="s">
        <v>591</v>
      </c>
      <c r="B242" s="118"/>
      <c r="C242" s="118"/>
      <c r="D242" s="118"/>
      <c r="E242" s="118"/>
      <c r="F242" s="118"/>
      <c r="G242" s="118"/>
      <c r="H242" s="56"/>
      <c r="I242" s="48">
        <f>SUM(I243:I245)</f>
        <v>0</v>
      </c>
    </row>
    <row r="243" spans="1:9" s="7" customFormat="1" ht="63.75">
      <c r="A243" s="105" t="s">
        <v>592</v>
      </c>
      <c r="B243" s="107" t="s">
        <v>596</v>
      </c>
      <c r="C243" s="14" t="s">
        <v>399</v>
      </c>
      <c r="D243" s="27" t="s">
        <v>175</v>
      </c>
      <c r="E243" s="14" t="s">
        <v>11</v>
      </c>
      <c r="F243" s="15">
        <v>862.8</v>
      </c>
      <c r="G243" s="15"/>
      <c r="H243" s="51"/>
      <c r="I243" s="47">
        <f aca="true" t="shared" si="56" ref="I243">ROUND(H243*F243,2)</f>
        <v>0</v>
      </c>
    </row>
    <row r="244" spans="1:9" s="7" customFormat="1" ht="12.75">
      <c r="A244" s="105" t="s">
        <v>593</v>
      </c>
      <c r="B244" s="107" t="s">
        <v>596</v>
      </c>
      <c r="C244" s="14" t="s">
        <v>400</v>
      </c>
      <c r="D244" s="27" t="s">
        <v>176</v>
      </c>
      <c r="E244" s="14" t="s">
        <v>18</v>
      </c>
      <c r="F244" s="15">
        <v>18</v>
      </c>
      <c r="G244" s="15"/>
      <c r="H244" s="51"/>
      <c r="I244" s="47">
        <f aca="true" t="shared" si="57" ref="I244:I245">ROUND(H244*F244,2)</f>
        <v>0</v>
      </c>
    </row>
    <row r="245" spans="1:9" s="7" customFormat="1" ht="13.5" thickBot="1">
      <c r="A245" s="105" t="s">
        <v>594</v>
      </c>
      <c r="B245" s="107" t="s">
        <v>596</v>
      </c>
      <c r="C245" s="14" t="s">
        <v>401</v>
      </c>
      <c r="D245" s="27" t="s">
        <v>177</v>
      </c>
      <c r="E245" s="14" t="s">
        <v>18</v>
      </c>
      <c r="F245" s="15">
        <v>5</v>
      </c>
      <c r="G245" s="15"/>
      <c r="H245" s="51"/>
      <c r="I245" s="47">
        <f t="shared" si="57"/>
        <v>0</v>
      </c>
    </row>
    <row r="246" spans="1:9" s="7" customFormat="1" ht="15.75" customHeight="1" thickBot="1">
      <c r="A246" s="117" t="s">
        <v>571</v>
      </c>
      <c r="B246" s="118"/>
      <c r="C246" s="118"/>
      <c r="D246" s="118"/>
      <c r="E246" s="118"/>
      <c r="F246" s="118"/>
      <c r="G246" s="118"/>
      <c r="H246" s="56"/>
      <c r="I246" s="48">
        <f>SUM(I247:I262)</f>
        <v>0</v>
      </c>
    </row>
    <row r="247" spans="1:9" s="7" customFormat="1" ht="12.75">
      <c r="A247" s="105" t="s">
        <v>572</v>
      </c>
      <c r="B247" s="107" t="s">
        <v>596</v>
      </c>
      <c r="C247" s="14" t="s">
        <v>402</v>
      </c>
      <c r="D247" s="27" t="s">
        <v>178</v>
      </c>
      <c r="E247" s="14" t="s">
        <v>18</v>
      </c>
      <c r="F247" s="15">
        <v>22</v>
      </c>
      <c r="G247" s="15"/>
      <c r="H247" s="51"/>
      <c r="I247" s="47">
        <f aca="true" t="shared" si="58" ref="I247">ROUND(H247*F247,2)</f>
        <v>0</v>
      </c>
    </row>
    <row r="248" spans="1:12" s="22" customFormat="1" ht="12.75">
      <c r="A248" s="105" t="s">
        <v>573</v>
      </c>
      <c r="B248" s="107" t="s">
        <v>596</v>
      </c>
      <c r="C248" s="14" t="s">
        <v>403</v>
      </c>
      <c r="D248" s="27" t="s">
        <v>179</v>
      </c>
      <c r="E248" s="14" t="s">
        <v>18</v>
      </c>
      <c r="F248" s="15">
        <v>28</v>
      </c>
      <c r="G248" s="15"/>
      <c r="H248" s="51"/>
      <c r="I248" s="47">
        <f aca="true" t="shared" si="59" ref="I248">ROUND(H248*F248,2)</f>
        <v>0</v>
      </c>
      <c r="K248" s="54"/>
      <c r="L248" s="54"/>
    </row>
    <row r="249" spans="1:12" s="22" customFormat="1" ht="25.5">
      <c r="A249" s="105" t="s">
        <v>574</v>
      </c>
      <c r="B249" s="107" t="s">
        <v>596</v>
      </c>
      <c r="C249" s="14" t="s">
        <v>404</v>
      </c>
      <c r="D249" s="27" t="s">
        <v>180</v>
      </c>
      <c r="E249" s="14" t="s">
        <v>18</v>
      </c>
      <c r="F249" s="15">
        <v>8</v>
      </c>
      <c r="G249" s="15"/>
      <c r="H249" s="51"/>
      <c r="I249" s="47">
        <f aca="true" t="shared" si="60" ref="I249">ROUND(H249*F249,2)</f>
        <v>0</v>
      </c>
      <c r="K249" s="54"/>
      <c r="L249" s="54"/>
    </row>
    <row r="250" spans="1:12" s="22" customFormat="1" ht="12.75">
      <c r="A250" s="105" t="s">
        <v>575</v>
      </c>
      <c r="B250" s="107" t="s">
        <v>596</v>
      </c>
      <c r="C250" s="14" t="s">
        <v>405</v>
      </c>
      <c r="D250" s="27" t="s">
        <v>181</v>
      </c>
      <c r="E250" s="14" t="s">
        <v>18</v>
      </c>
      <c r="F250" s="15">
        <v>28</v>
      </c>
      <c r="G250" s="15"/>
      <c r="H250" s="51"/>
      <c r="I250" s="47">
        <f aca="true" t="shared" si="61" ref="I250:I261">ROUND(H250*F250,2)</f>
        <v>0</v>
      </c>
      <c r="K250" s="54"/>
      <c r="L250" s="54"/>
    </row>
    <row r="251" spans="1:12" s="22" customFormat="1" ht="25.5">
      <c r="A251" s="105" t="s">
        <v>576</v>
      </c>
      <c r="B251" s="107" t="s">
        <v>596</v>
      </c>
      <c r="C251" s="14" t="s">
        <v>406</v>
      </c>
      <c r="D251" s="27" t="s">
        <v>182</v>
      </c>
      <c r="E251" s="14" t="s">
        <v>18</v>
      </c>
      <c r="F251" s="15">
        <v>28</v>
      </c>
      <c r="G251" s="15"/>
      <c r="H251" s="51"/>
      <c r="I251" s="47">
        <f t="shared" si="61"/>
        <v>0</v>
      </c>
      <c r="K251" s="54"/>
      <c r="L251" s="54"/>
    </row>
    <row r="252" spans="1:12" s="22" customFormat="1" ht="12.75">
      <c r="A252" s="105" t="s">
        <v>577</v>
      </c>
      <c r="B252" s="107" t="s">
        <v>596</v>
      </c>
      <c r="C252" s="14" t="s">
        <v>407</v>
      </c>
      <c r="D252" s="27" t="s">
        <v>183</v>
      </c>
      <c r="E252" s="14" t="s">
        <v>18</v>
      </c>
      <c r="F252" s="15">
        <v>2</v>
      </c>
      <c r="G252" s="15"/>
      <c r="H252" s="51"/>
      <c r="I252" s="47">
        <f t="shared" si="61"/>
        <v>0</v>
      </c>
      <c r="K252" s="54"/>
      <c r="L252" s="54"/>
    </row>
    <row r="253" spans="1:12" s="22" customFormat="1" ht="38.25">
      <c r="A253" s="105" t="s">
        <v>578</v>
      </c>
      <c r="B253" s="107" t="s">
        <v>596</v>
      </c>
      <c r="C253" s="14" t="s">
        <v>408</v>
      </c>
      <c r="D253" s="27" t="s">
        <v>184</v>
      </c>
      <c r="E253" s="14" t="s">
        <v>18</v>
      </c>
      <c r="F253" s="15">
        <v>24</v>
      </c>
      <c r="G253" s="15"/>
      <c r="H253" s="51"/>
      <c r="I253" s="47">
        <f t="shared" si="61"/>
        <v>0</v>
      </c>
      <c r="K253" s="54"/>
      <c r="L253" s="54"/>
    </row>
    <row r="254" spans="1:12" s="22" customFormat="1" ht="38.25">
      <c r="A254" s="105" t="s">
        <v>579</v>
      </c>
      <c r="B254" s="107" t="s">
        <v>596</v>
      </c>
      <c r="C254" s="14" t="s">
        <v>409</v>
      </c>
      <c r="D254" s="27" t="s">
        <v>185</v>
      </c>
      <c r="E254" s="14" t="s">
        <v>18</v>
      </c>
      <c r="F254" s="15">
        <v>24</v>
      </c>
      <c r="G254" s="15"/>
      <c r="H254" s="51"/>
      <c r="I254" s="47">
        <f t="shared" si="61"/>
        <v>0</v>
      </c>
      <c r="K254" s="54"/>
      <c r="L254" s="54"/>
    </row>
    <row r="255" spans="1:12" s="22" customFormat="1" ht="25.5">
      <c r="A255" s="105" t="s">
        <v>580</v>
      </c>
      <c r="B255" s="107" t="s">
        <v>596</v>
      </c>
      <c r="C255" s="14" t="s">
        <v>410</v>
      </c>
      <c r="D255" s="27" t="s">
        <v>186</v>
      </c>
      <c r="E255" s="14" t="s">
        <v>18</v>
      </c>
      <c r="F255" s="15">
        <v>24</v>
      </c>
      <c r="G255" s="15"/>
      <c r="H255" s="51"/>
      <c r="I255" s="47">
        <f t="shared" si="61"/>
        <v>0</v>
      </c>
      <c r="K255" s="54"/>
      <c r="L255" s="54"/>
    </row>
    <row r="256" spans="1:12" s="22" customFormat="1" ht="25.5">
      <c r="A256" s="105" t="s">
        <v>581</v>
      </c>
      <c r="B256" s="107" t="s">
        <v>596</v>
      </c>
      <c r="C256" s="14" t="s">
        <v>411</v>
      </c>
      <c r="D256" s="27" t="s">
        <v>187</v>
      </c>
      <c r="E256" s="14" t="s">
        <v>18</v>
      </c>
      <c r="F256" s="15">
        <v>2</v>
      </c>
      <c r="G256" s="15"/>
      <c r="H256" s="51"/>
      <c r="I256" s="47">
        <f t="shared" si="61"/>
        <v>0</v>
      </c>
      <c r="K256" s="54"/>
      <c r="L256" s="54"/>
    </row>
    <row r="257" spans="1:12" s="22" customFormat="1" ht="25.5">
      <c r="A257" s="105" t="s">
        <v>582</v>
      </c>
      <c r="B257" s="107" t="s">
        <v>596</v>
      </c>
      <c r="C257" s="14" t="s">
        <v>412</v>
      </c>
      <c r="D257" s="27" t="s">
        <v>519</v>
      </c>
      <c r="E257" s="14" t="s">
        <v>18</v>
      </c>
      <c r="F257" s="15">
        <v>6</v>
      </c>
      <c r="G257" s="15"/>
      <c r="H257" s="51"/>
      <c r="I257" s="47">
        <f t="shared" si="61"/>
        <v>0</v>
      </c>
      <c r="K257" s="54"/>
      <c r="L257" s="54"/>
    </row>
    <row r="258" spans="1:12" s="22" customFormat="1" ht="25.5">
      <c r="A258" s="105" t="s">
        <v>583</v>
      </c>
      <c r="B258" s="107" t="s">
        <v>596</v>
      </c>
      <c r="C258" s="14" t="s">
        <v>413</v>
      </c>
      <c r="D258" s="27" t="s">
        <v>188</v>
      </c>
      <c r="E258" s="14" t="s">
        <v>15</v>
      </c>
      <c r="F258" s="15">
        <v>789</v>
      </c>
      <c r="G258" s="15"/>
      <c r="H258" s="51"/>
      <c r="I258" s="47">
        <f t="shared" si="61"/>
        <v>0</v>
      </c>
      <c r="K258" s="54"/>
      <c r="L258" s="54"/>
    </row>
    <row r="259" spans="1:12" s="22" customFormat="1" ht="12.75">
      <c r="A259" s="105" t="s">
        <v>584</v>
      </c>
      <c r="B259" s="107" t="s">
        <v>596</v>
      </c>
      <c r="C259" s="14" t="s">
        <v>414</v>
      </c>
      <c r="D259" s="27" t="s">
        <v>189</v>
      </c>
      <c r="E259" s="14" t="s">
        <v>18</v>
      </c>
      <c r="F259" s="15">
        <v>24</v>
      </c>
      <c r="G259" s="15"/>
      <c r="H259" s="51"/>
      <c r="I259" s="47">
        <f t="shared" si="61"/>
        <v>0</v>
      </c>
      <c r="K259" s="54"/>
      <c r="L259" s="54"/>
    </row>
    <row r="260" spans="1:12" s="22" customFormat="1" ht="12.75">
      <c r="A260" s="105" t="s">
        <v>585</v>
      </c>
      <c r="B260" s="107" t="s">
        <v>596</v>
      </c>
      <c r="C260" s="14" t="s">
        <v>415</v>
      </c>
      <c r="D260" s="27" t="s">
        <v>190</v>
      </c>
      <c r="E260" s="14" t="s">
        <v>18</v>
      </c>
      <c r="F260" s="15">
        <v>24</v>
      </c>
      <c r="G260" s="15"/>
      <c r="H260" s="51"/>
      <c r="I260" s="47">
        <f t="shared" si="61"/>
        <v>0</v>
      </c>
      <c r="K260" s="54"/>
      <c r="L260" s="54"/>
    </row>
    <row r="261" spans="1:12" s="22" customFormat="1" ht="38.25">
      <c r="A261" s="105" t="s">
        <v>586</v>
      </c>
      <c r="B261" s="107" t="s">
        <v>596</v>
      </c>
      <c r="C261" s="14" t="s">
        <v>416</v>
      </c>
      <c r="D261" s="27" t="s">
        <v>191</v>
      </c>
      <c r="E261" s="14" t="s">
        <v>18</v>
      </c>
      <c r="F261" s="15">
        <v>24</v>
      </c>
      <c r="G261" s="15"/>
      <c r="H261" s="51"/>
      <c r="I261" s="47">
        <f t="shared" si="61"/>
        <v>0</v>
      </c>
      <c r="K261" s="54"/>
      <c r="L261" s="54"/>
    </row>
    <row r="262" spans="1:12" s="22" customFormat="1" ht="90" thickBot="1">
      <c r="A262" s="105" t="s">
        <v>587</v>
      </c>
      <c r="B262" s="107" t="s">
        <v>597</v>
      </c>
      <c r="C262" s="14" t="s">
        <v>588</v>
      </c>
      <c r="D262" s="27" t="s">
        <v>589</v>
      </c>
      <c r="E262" s="14" t="s">
        <v>590</v>
      </c>
      <c r="F262" s="15">
        <v>44</v>
      </c>
      <c r="G262" s="15"/>
      <c r="H262" s="51"/>
      <c r="I262" s="47">
        <f aca="true" t="shared" si="62" ref="I262">ROUND(H262*F262,2)</f>
        <v>0</v>
      </c>
      <c r="K262" s="54"/>
      <c r="L262" s="54"/>
    </row>
    <row r="263" spans="1:9" s="7" customFormat="1" ht="15.75" customHeight="1" thickBot="1">
      <c r="A263" s="117" t="s">
        <v>778</v>
      </c>
      <c r="B263" s="118"/>
      <c r="C263" s="118"/>
      <c r="D263" s="118"/>
      <c r="E263" s="118"/>
      <c r="F263" s="118"/>
      <c r="G263" s="118"/>
      <c r="H263" s="56"/>
      <c r="I263" s="48">
        <f>SUM(I264)</f>
        <v>0</v>
      </c>
    </row>
    <row r="264" spans="1:12" s="22" customFormat="1" ht="13.5" thickBot="1">
      <c r="A264" s="105" t="s">
        <v>779</v>
      </c>
      <c r="B264" s="107" t="s">
        <v>596</v>
      </c>
      <c r="C264" s="14" t="s">
        <v>782</v>
      </c>
      <c r="D264" s="27" t="s">
        <v>780</v>
      </c>
      <c r="E264" s="14" t="s">
        <v>437</v>
      </c>
      <c r="F264" s="15">
        <v>100</v>
      </c>
      <c r="G264" s="15"/>
      <c r="H264" s="51"/>
      <c r="I264" s="47">
        <f aca="true" t="shared" si="63" ref="I264">ROUND(H264*F264,2)</f>
        <v>0</v>
      </c>
      <c r="K264" s="54"/>
      <c r="L264" s="54"/>
    </row>
    <row r="265" spans="1:11" ht="18" customHeight="1" thickTop="1">
      <c r="A265" s="134" t="s">
        <v>0</v>
      </c>
      <c r="B265" s="135"/>
      <c r="C265" s="135"/>
      <c r="D265" s="135"/>
      <c r="E265" s="135"/>
      <c r="F265" s="135"/>
      <c r="G265" s="135"/>
      <c r="H265" s="136"/>
      <c r="I265" s="45">
        <f>SUM(I263,I246,I242,I236,I219,I209,I202,I146,I128,I108,I103,I97,I81,I72,I65,I38,I33,I26,I20,I13)</f>
        <v>0</v>
      </c>
      <c r="J265" s="23"/>
      <c r="K265" s="54"/>
    </row>
    <row r="266" spans="10:12" ht="12.75">
      <c r="J266" s="50"/>
      <c r="K266" s="46"/>
      <c r="L266" s="50"/>
    </row>
    <row r="267" spans="9:12" ht="12.75">
      <c r="I267" s="50"/>
      <c r="K267" s="46"/>
      <c r="L267" s="50"/>
    </row>
    <row r="268" spans="9:11" ht="12.75">
      <c r="I268" s="50"/>
      <c r="K268" s="46"/>
    </row>
    <row r="269" spans="8:12" ht="12.75">
      <c r="H269" s="50"/>
      <c r="I269" s="23"/>
      <c r="K269" s="46"/>
      <c r="L269" s="23"/>
    </row>
    <row r="270" spans="8:12" ht="12.75">
      <c r="H270" s="50"/>
      <c r="I270" s="50"/>
      <c r="K270" s="46"/>
      <c r="L270" s="50"/>
    </row>
  </sheetData>
  <mergeCells count="34">
    <mergeCell ref="A265:H265"/>
    <mergeCell ref="H10:H11"/>
    <mergeCell ref="A13:H13"/>
    <mergeCell ref="A26:G26"/>
    <mergeCell ref="A146:G146"/>
    <mergeCell ref="A202:G202"/>
    <mergeCell ref="A209:G209"/>
    <mergeCell ref="A246:G246"/>
    <mergeCell ref="A128:G128"/>
    <mergeCell ref="A20:H20"/>
    <mergeCell ref="A33:G33"/>
    <mergeCell ref="A38:G38"/>
    <mergeCell ref="A242:G242"/>
    <mergeCell ref="A236:G236"/>
    <mergeCell ref="A219:G219"/>
    <mergeCell ref="A108:G108"/>
    <mergeCell ref="A9:I9"/>
    <mergeCell ref="A1:J1"/>
    <mergeCell ref="A2:J2"/>
    <mergeCell ref="A3:J3"/>
    <mergeCell ref="A263:G263"/>
    <mergeCell ref="A103:G103"/>
    <mergeCell ref="A97:G97"/>
    <mergeCell ref="I10:I11"/>
    <mergeCell ref="A10:A11"/>
    <mergeCell ref="C10:C11"/>
    <mergeCell ref="D10:D11"/>
    <mergeCell ref="E10:E11"/>
    <mergeCell ref="F10:F11"/>
    <mergeCell ref="G10:G11"/>
    <mergeCell ref="A81:G81"/>
    <mergeCell ref="A72:G72"/>
    <mergeCell ref="A65:G65"/>
    <mergeCell ref="B10:B11"/>
  </mergeCells>
  <printOptions horizontalCentered="1"/>
  <pageMargins left="0.3937007874015748" right="0.3937007874015748" top="0.35433070866141736" bottom="0.3937007874015748" header="0.5118110236220472" footer="0.1968503937007874"/>
  <pageSetup firstPageNumber="4" useFirstPageNumber="1" fitToHeight="11" fitToWidth="1" horizontalDpi="600" verticalDpi="600" orientation="portrait" paperSize="9" scale="61" r:id="rId2"/>
  <rowBreaks count="1" manualBreakCount="1">
    <brk id="36"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6"/>
  <sheetViews>
    <sheetView view="pageBreakPreview" zoomScaleSheetLayoutView="100" workbookViewId="0" topLeftCell="A1">
      <selection activeCell="K14" sqref="K14"/>
    </sheetView>
  </sheetViews>
  <sheetFormatPr defaultColWidth="9.140625" defaultRowHeight="12.75"/>
  <cols>
    <col min="1" max="1" width="16.28125" style="57" customWidth="1"/>
    <col min="2" max="2" width="2.28125" style="57" customWidth="1"/>
    <col min="3" max="3" width="5.00390625" style="57" customWidth="1"/>
    <col min="4" max="5" width="9.140625" style="57" customWidth="1"/>
    <col min="6" max="6" width="3.8515625" style="57" customWidth="1"/>
    <col min="7" max="7" width="26.00390625" style="57" customWidth="1"/>
    <col min="8" max="8" width="15.00390625" style="57" customWidth="1"/>
    <col min="9" max="9" width="2.57421875" style="57" customWidth="1"/>
    <col min="10" max="221" width="9.140625" style="57" customWidth="1"/>
    <col min="222" max="222" width="16.28125" style="57" customWidth="1"/>
    <col min="223" max="223" width="2.28125" style="57" customWidth="1"/>
    <col min="224" max="224" width="5.00390625" style="57" customWidth="1"/>
    <col min="225" max="226" width="9.140625" style="57" customWidth="1"/>
    <col min="227" max="227" width="3.8515625" style="57" customWidth="1"/>
    <col min="228" max="228" width="26.00390625" style="57" customWidth="1"/>
    <col min="229" max="229" width="15.00390625" style="57" customWidth="1"/>
    <col min="230" max="230" width="2.57421875" style="57" customWidth="1"/>
    <col min="231" max="231" width="23.140625" style="57" customWidth="1"/>
    <col min="232" max="232" width="11.28125" style="57" customWidth="1"/>
    <col min="233" max="233" width="11.421875" style="57" customWidth="1"/>
    <col min="234" max="234" width="11.8515625" style="57" customWidth="1"/>
    <col min="235" max="235" width="2.00390625" style="57" customWidth="1"/>
    <col min="236" max="236" width="23.140625" style="57" customWidth="1"/>
    <col min="237" max="237" width="11.28125" style="57" customWidth="1"/>
    <col min="238" max="238" width="11.421875" style="57" customWidth="1"/>
    <col min="239" max="239" width="11.8515625" style="57" customWidth="1"/>
    <col min="240" max="240" width="2.140625" style="57" customWidth="1"/>
    <col min="241" max="241" width="23.140625" style="57" customWidth="1"/>
    <col min="242" max="242" width="11.28125" style="57" customWidth="1"/>
    <col min="243" max="243" width="11.421875" style="57" customWidth="1"/>
    <col min="244" max="244" width="11.8515625" style="57" customWidth="1"/>
    <col min="245" max="245" width="2.421875" style="57" customWidth="1"/>
    <col min="246" max="246" width="23.140625" style="57" customWidth="1"/>
    <col min="247" max="247" width="11.28125" style="57" customWidth="1"/>
    <col min="248" max="248" width="11.421875" style="57" customWidth="1"/>
    <col min="249" max="249" width="11.8515625" style="57" customWidth="1"/>
    <col min="250" max="477" width="9.140625" style="57" customWidth="1"/>
    <col min="478" max="478" width="16.28125" style="57" customWidth="1"/>
    <col min="479" max="479" width="2.28125" style="57" customWidth="1"/>
    <col min="480" max="480" width="5.00390625" style="57" customWidth="1"/>
    <col min="481" max="482" width="9.140625" style="57" customWidth="1"/>
    <col min="483" max="483" width="3.8515625" style="57" customWidth="1"/>
    <col min="484" max="484" width="26.00390625" style="57" customWidth="1"/>
    <col min="485" max="485" width="15.00390625" style="57" customWidth="1"/>
    <col min="486" max="486" width="2.57421875" style="57" customWidth="1"/>
    <col min="487" max="487" width="23.140625" style="57" customWidth="1"/>
    <col min="488" max="488" width="11.28125" style="57" customWidth="1"/>
    <col min="489" max="489" width="11.421875" style="57" customWidth="1"/>
    <col min="490" max="490" width="11.8515625" style="57" customWidth="1"/>
    <col min="491" max="491" width="2.00390625" style="57" customWidth="1"/>
    <col min="492" max="492" width="23.140625" style="57" customWidth="1"/>
    <col min="493" max="493" width="11.28125" style="57" customWidth="1"/>
    <col min="494" max="494" width="11.421875" style="57" customWidth="1"/>
    <col min="495" max="495" width="11.8515625" style="57" customWidth="1"/>
    <col min="496" max="496" width="2.140625" style="57" customWidth="1"/>
    <col min="497" max="497" width="23.140625" style="57" customWidth="1"/>
    <col min="498" max="498" width="11.28125" style="57" customWidth="1"/>
    <col min="499" max="499" width="11.421875" style="57" customWidth="1"/>
    <col min="500" max="500" width="11.8515625" style="57" customWidth="1"/>
    <col min="501" max="501" width="2.421875" style="57" customWidth="1"/>
    <col min="502" max="502" width="23.140625" style="57" customWidth="1"/>
    <col min="503" max="503" width="11.28125" style="57" customWidth="1"/>
    <col min="504" max="504" width="11.421875" style="57" customWidth="1"/>
    <col min="505" max="505" width="11.8515625" style="57" customWidth="1"/>
    <col min="506" max="733" width="9.140625" style="57" customWidth="1"/>
    <col min="734" max="734" width="16.28125" style="57" customWidth="1"/>
    <col min="735" max="735" width="2.28125" style="57" customWidth="1"/>
    <col min="736" max="736" width="5.00390625" style="57" customWidth="1"/>
    <col min="737" max="738" width="9.140625" style="57" customWidth="1"/>
    <col min="739" max="739" width="3.8515625" style="57" customWidth="1"/>
    <col min="740" max="740" width="26.00390625" style="57" customWidth="1"/>
    <col min="741" max="741" width="15.00390625" style="57" customWidth="1"/>
    <col min="742" max="742" width="2.57421875" style="57" customWidth="1"/>
    <col min="743" max="743" width="23.140625" style="57" customWidth="1"/>
    <col min="744" max="744" width="11.28125" style="57" customWidth="1"/>
    <col min="745" max="745" width="11.421875" style="57" customWidth="1"/>
    <col min="746" max="746" width="11.8515625" style="57" customWidth="1"/>
    <col min="747" max="747" width="2.00390625" style="57" customWidth="1"/>
    <col min="748" max="748" width="23.140625" style="57" customWidth="1"/>
    <col min="749" max="749" width="11.28125" style="57" customWidth="1"/>
    <col min="750" max="750" width="11.421875" style="57" customWidth="1"/>
    <col min="751" max="751" width="11.8515625" style="57" customWidth="1"/>
    <col min="752" max="752" width="2.140625" style="57" customWidth="1"/>
    <col min="753" max="753" width="23.140625" style="57" customWidth="1"/>
    <col min="754" max="754" width="11.28125" style="57" customWidth="1"/>
    <col min="755" max="755" width="11.421875" style="57" customWidth="1"/>
    <col min="756" max="756" width="11.8515625" style="57" customWidth="1"/>
    <col min="757" max="757" width="2.421875" style="57" customWidth="1"/>
    <col min="758" max="758" width="23.140625" style="57" customWidth="1"/>
    <col min="759" max="759" width="11.28125" style="57" customWidth="1"/>
    <col min="760" max="760" width="11.421875" style="57" customWidth="1"/>
    <col min="761" max="761" width="11.8515625" style="57" customWidth="1"/>
    <col min="762" max="989" width="9.140625" style="57" customWidth="1"/>
    <col min="990" max="990" width="16.28125" style="57" customWidth="1"/>
    <col min="991" max="991" width="2.28125" style="57" customWidth="1"/>
    <col min="992" max="992" width="5.00390625" style="57" customWidth="1"/>
    <col min="993" max="994" width="9.140625" style="57" customWidth="1"/>
    <col min="995" max="995" width="3.8515625" style="57" customWidth="1"/>
    <col min="996" max="996" width="26.00390625" style="57" customWidth="1"/>
    <col min="997" max="997" width="15.00390625" style="57" customWidth="1"/>
    <col min="998" max="998" width="2.57421875" style="57" customWidth="1"/>
    <col min="999" max="999" width="23.140625" style="57" customWidth="1"/>
    <col min="1000" max="1000" width="11.28125" style="57" customWidth="1"/>
    <col min="1001" max="1001" width="11.421875" style="57" customWidth="1"/>
    <col min="1002" max="1002" width="11.8515625" style="57" customWidth="1"/>
    <col min="1003" max="1003" width="2.00390625" style="57" customWidth="1"/>
    <col min="1004" max="1004" width="23.140625" style="57" customWidth="1"/>
    <col min="1005" max="1005" width="11.28125" style="57" customWidth="1"/>
    <col min="1006" max="1006" width="11.421875" style="57" customWidth="1"/>
    <col min="1007" max="1007" width="11.8515625" style="57" customWidth="1"/>
    <col min="1008" max="1008" width="2.140625" style="57" customWidth="1"/>
    <col min="1009" max="1009" width="23.140625" style="57" customWidth="1"/>
    <col min="1010" max="1010" width="11.28125" style="57" customWidth="1"/>
    <col min="1011" max="1011" width="11.421875" style="57" customWidth="1"/>
    <col min="1012" max="1012" width="11.8515625" style="57" customWidth="1"/>
    <col min="1013" max="1013" width="2.421875" style="57" customWidth="1"/>
    <col min="1014" max="1014" width="23.140625" style="57" customWidth="1"/>
    <col min="1015" max="1015" width="11.28125" style="57" customWidth="1"/>
    <col min="1016" max="1016" width="11.421875" style="57" customWidth="1"/>
    <col min="1017" max="1017" width="11.8515625" style="57" customWidth="1"/>
    <col min="1018" max="1245" width="9.140625" style="57" customWidth="1"/>
    <col min="1246" max="1246" width="16.28125" style="57" customWidth="1"/>
    <col min="1247" max="1247" width="2.28125" style="57" customWidth="1"/>
    <col min="1248" max="1248" width="5.00390625" style="57" customWidth="1"/>
    <col min="1249" max="1250" width="9.140625" style="57" customWidth="1"/>
    <col min="1251" max="1251" width="3.8515625" style="57" customWidth="1"/>
    <col min="1252" max="1252" width="26.00390625" style="57" customWidth="1"/>
    <col min="1253" max="1253" width="15.00390625" style="57" customWidth="1"/>
    <col min="1254" max="1254" width="2.57421875" style="57" customWidth="1"/>
    <col min="1255" max="1255" width="23.140625" style="57" customWidth="1"/>
    <col min="1256" max="1256" width="11.28125" style="57" customWidth="1"/>
    <col min="1257" max="1257" width="11.421875" style="57" customWidth="1"/>
    <col min="1258" max="1258" width="11.8515625" style="57" customWidth="1"/>
    <col min="1259" max="1259" width="2.00390625" style="57" customWidth="1"/>
    <col min="1260" max="1260" width="23.140625" style="57" customWidth="1"/>
    <col min="1261" max="1261" width="11.28125" style="57" customWidth="1"/>
    <col min="1262" max="1262" width="11.421875" style="57" customWidth="1"/>
    <col min="1263" max="1263" width="11.8515625" style="57" customWidth="1"/>
    <col min="1264" max="1264" width="2.140625" style="57" customWidth="1"/>
    <col min="1265" max="1265" width="23.140625" style="57" customWidth="1"/>
    <col min="1266" max="1266" width="11.28125" style="57" customWidth="1"/>
    <col min="1267" max="1267" width="11.421875" style="57" customWidth="1"/>
    <col min="1268" max="1268" width="11.8515625" style="57" customWidth="1"/>
    <col min="1269" max="1269" width="2.421875" style="57" customWidth="1"/>
    <col min="1270" max="1270" width="23.140625" style="57" customWidth="1"/>
    <col min="1271" max="1271" width="11.28125" style="57" customWidth="1"/>
    <col min="1272" max="1272" width="11.421875" style="57" customWidth="1"/>
    <col min="1273" max="1273" width="11.8515625" style="57" customWidth="1"/>
    <col min="1274" max="1501" width="9.140625" style="57" customWidth="1"/>
    <col min="1502" max="1502" width="16.28125" style="57" customWidth="1"/>
    <col min="1503" max="1503" width="2.28125" style="57" customWidth="1"/>
    <col min="1504" max="1504" width="5.00390625" style="57" customWidth="1"/>
    <col min="1505" max="1506" width="9.140625" style="57" customWidth="1"/>
    <col min="1507" max="1507" width="3.8515625" style="57" customWidth="1"/>
    <col min="1508" max="1508" width="26.00390625" style="57" customWidth="1"/>
    <col min="1509" max="1509" width="15.00390625" style="57" customWidth="1"/>
    <col min="1510" max="1510" width="2.57421875" style="57" customWidth="1"/>
    <col min="1511" max="1511" width="23.140625" style="57" customWidth="1"/>
    <col min="1512" max="1512" width="11.28125" style="57" customWidth="1"/>
    <col min="1513" max="1513" width="11.421875" style="57" customWidth="1"/>
    <col min="1514" max="1514" width="11.8515625" style="57" customWidth="1"/>
    <col min="1515" max="1515" width="2.00390625" style="57" customWidth="1"/>
    <col min="1516" max="1516" width="23.140625" style="57" customWidth="1"/>
    <col min="1517" max="1517" width="11.28125" style="57" customWidth="1"/>
    <col min="1518" max="1518" width="11.421875" style="57" customWidth="1"/>
    <col min="1519" max="1519" width="11.8515625" style="57" customWidth="1"/>
    <col min="1520" max="1520" width="2.140625" style="57" customWidth="1"/>
    <col min="1521" max="1521" width="23.140625" style="57" customWidth="1"/>
    <col min="1522" max="1522" width="11.28125" style="57" customWidth="1"/>
    <col min="1523" max="1523" width="11.421875" style="57" customWidth="1"/>
    <col min="1524" max="1524" width="11.8515625" style="57" customWidth="1"/>
    <col min="1525" max="1525" width="2.421875" style="57" customWidth="1"/>
    <col min="1526" max="1526" width="23.140625" style="57" customWidth="1"/>
    <col min="1527" max="1527" width="11.28125" style="57" customWidth="1"/>
    <col min="1528" max="1528" width="11.421875" style="57" customWidth="1"/>
    <col min="1529" max="1529" width="11.8515625" style="57" customWidth="1"/>
    <col min="1530" max="1757" width="9.140625" style="57" customWidth="1"/>
    <col min="1758" max="1758" width="16.28125" style="57" customWidth="1"/>
    <col min="1759" max="1759" width="2.28125" style="57" customWidth="1"/>
    <col min="1760" max="1760" width="5.00390625" style="57" customWidth="1"/>
    <col min="1761" max="1762" width="9.140625" style="57" customWidth="1"/>
    <col min="1763" max="1763" width="3.8515625" style="57" customWidth="1"/>
    <col min="1764" max="1764" width="26.00390625" style="57" customWidth="1"/>
    <col min="1765" max="1765" width="15.00390625" style="57" customWidth="1"/>
    <col min="1766" max="1766" width="2.57421875" style="57" customWidth="1"/>
    <col min="1767" max="1767" width="23.140625" style="57" customWidth="1"/>
    <col min="1768" max="1768" width="11.28125" style="57" customWidth="1"/>
    <col min="1769" max="1769" width="11.421875" style="57" customWidth="1"/>
    <col min="1770" max="1770" width="11.8515625" style="57" customWidth="1"/>
    <col min="1771" max="1771" width="2.00390625" style="57" customWidth="1"/>
    <col min="1772" max="1772" width="23.140625" style="57" customWidth="1"/>
    <col min="1773" max="1773" width="11.28125" style="57" customWidth="1"/>
    <col min="1774" max="1774" width="11.421875" style="57" customWidth="1"/>
    <col min="1775" max="1775" width="11.8515625" style="57" customWidth="1"/>
    <col min="1776" max="1776" width="2.140625" style="57" customWidth="1"/>
    <col min="1777" max="1777" width="23.140625" style="57" customWidth="1"/>
    <col min="1778" max="1778" width="11.28125" style="57" customWidth="1"/>
    <col min="1779" max="1779" width="11.421875" style="57" customWidth="1"/>
    <col min="1780" max="1780" width="11.8515625" style="57" customWidth="1"/>
    <col min="1781" max="1781" width="2.421875" style="57" customWidth="1"/>
    <col min="1782" max="1782" width="23.140625" style="57" customWidth="1"/>
    <col min="1783" max="1783" width="11.28125" style="57" customWidth="1"/>
    <col min="1784" max="1784" width="11.421875" style="57" customWidth="1"/>
    <col min="1785" max="1785" width="11.8515625" style="57" customWidth="1"/>
    <col min="1786" max="2013" width="9.140625" style="57" customWidth="1"/>
    <col min="2014" max="2014" width="16.28125" style="57" customWidth="1"/>
    <col min="2015" max="2015" width="2.28125" style="57" customWidth="1"/>
    <col min="2016" max="2016" width="5.00390625" style="57" customWidth="1"/>
    <col min="2017" max="2018" width="9.140625" style="57" customWidth="1"/>
    <col min="2019" max="2019" width="3.8515625" style="57" customWidth="1"/>
    <col min="2020" max="2020" width="26.00390625" style="57" customWidth="1"/>
    <col min="2021" max="2021" width="15.00390625" style="57" customWidth="1"/>
    <col min="2022" max="2022" width="2.57421875" style="57" customWidth="1"/>
    <col min="2023" max="2023" width="23.140625" style="57" customWidth="1"/>
    <col min="2024" max="2024" width="11.28125" style="57" customWidth="1"/>
    <col min="2025" max="2025" width="11.421875" style="57" customWidth="1"/>
    <col min="2026" max="2026" width="11.8515625" style="57" customWidth="1"/>
    <col min="2027" max="2027" width="2.00390625" style="57" customWidth="1"/>
    <col min="2028" max="2028" width="23.140625" style="57" customWidth="1"/>
    <col min="2029" max="2029" width="11.28125" style="57" customWidth="1"/>
    <col min="2030" max="2030" width="11.421875" style="57" customWidth="1"/>
    <col min="2031" max="2031" width="11.8515625" style="57" customWidth="1"/>
    <col min="2032" max="2032" width="2.140625" style="57" customWidth="1"/>
    <col min="2033" max="2033" width="23.140625" style="57" customWidth="1"/>
    <col min="2034" max="2034" width="11.28125" style="57" customWidth="1"/>
    <col min="2035" max="2035" width="11.421875" style="57" customWidth="1"/>
    <col min="2036" max="2036" width="11.8515625" style="57" customWidth="1"/>
    <col min="2037" max="2037" width="2.421875" style="57" customWidth="1"/>
    <col min="2038" max="2038" width="23.140625" style="57" customWidth="1"/>
    <col min="2039" max="2039" width="11.28125" style="57" customWidth="1"/>
    <col min="2040" max="2040" width="11.421875" style="57" customWidth="1"/>
    <col min="2041" max="2041" width="11.8515625" style="57" customWidth="1"/>
    <col min="2042" max="2269" width="9.140625" style="57" customWidth="1"/>
    <col min="2270" max="2270" width="16.28125" style="57" customWidth="1"/>
    <col min="2271" max="2271" width="2.28125" style="57" customWidth="1"/>
    <col min="2272" max="2272" width="5.00390625" style="57" customWidth="1"/>
    <col min="2273" max="2274" width="9.140625" style="57" customWidth="1"/>
    <col min="2275" max="2275" width="3.8515625" style="57" customWidth="1"/>
    <col min="2276" max="2276" width="26.00390625" style="57" customWidth="1"/>
    <col min="2277" max="2277" width="15.00390625" style="57" customWidth="1"/>
    <col min="2278" max="2278" width="2.57421875" style="57" customWidth="1"/>
    <col min="2279" max="2279" width="23.140625" style="57" customWidth="1"/>
    <col min="2280" max="2280" width="11.28125" style="57" customWidth="1"/>
    <col min="2281" max="2281" width="11.421875" style="57" customWidth="1"/>
    <col min="2282" max="2282" width="11.8515625" style="57" customWidth="1"/>
    <col min="2283" max="2283" width="2.00390625" style="57" customWidth="1"/>
    <col min="2284" max="2284" width="23.140625" style="57" customWidth="1"/>
    <col min="2285" max="2285" width="11.28125" style="57" customWidth="1"/>
    <col min="2286" max="2286" width="11.421875" style="57" customWidth="1"/>
    <col min="2287" max="2287" width="11.8515625" style="57" customWidth="1"/>
    <col min="2288" max="2288" width="2.140625" style="57" customWidth="1"/>
    <col min="2289" max="2289" width="23.140625" style="57" customWidth="1"/>
    <col min="2290" max="2290" width="11.28125" style="57" customWidth="1"/>
    <col min="2291" max="2291" width="11.421875" style="57" customWidth="1"/>
    <col min="2292" max="2292" width="11.8515625" style="57" customWidth="1"/>
    <col min="2293" max="2293" width="2.421875" style="57" customWidth="1"/>
    <col min="2294" max="2294" width="23.140625" style="57" customWidth="1"/>
    <col min="2295" max="2295" width="11.28125" style="57" customWidth="1"/>
    <col min="2296" max="2296" width="11.421875" style="57" customWidth="1"/>
    <col min="2297" max="2297" width="11.8515625" style="57" customWidth="1"/>
    <col min="2298" max="2525" width="9.140625" style="57" customWidth="1"/>
    <col min="2526" max="2526" width="16.28125" style="57" customWidth="1"/>
    <col min="2527" max="2527" width="2.28125" style="57" customWidth="1"/>
    <col min="2528" max="2528" width="5.00390625" style="57" customWidth="1"/>
    <col min="2529" max="2530" width="9.140625" style="57" customWidth="1"/>
    <col min="2531" max="2531" width="3.8515625" style="57" customWidth="1"/>
    <col min="2532" max="2532" width="26.00390625" style="57" customWidth="1"/>
    <col min="2533" max="2533" width="15.00390625" style="57" customWidth="1"/>
    <col min="2534" max="2534" width="2.57421875" style="57" customWidth="1"/>
    <col min="2535" max="2535" width="23.140625" style="57" customWidth="1"/>
    <col min="2536" max="2536" width="11.28125" style="57" customWidth="1"/>
    <col min="2537" max="2537" width="11.421875" style="57" customWidth="1"/>
    <col min="2538" max="2538" width="11.8515625" style="57" customWidth="1"/>
    <col min="2539" max="2539" width="2.00390625" style="57" customWidth="1"/>
    <col min="2540" max="2540" width="23.140625" style="57" customWidth="1"/>
    <col min="2541" max="2541" width="11.28125" style="57" customWidth="1"/>
    <col min="2542" max="2542" width="11.421875" style="57" customWidth="1"/>
    <col min="2543" max="2543" width="11.8515625" style="57" customWidth="1"/>
    <col min="2544" max="2544" width="2.140625" style="57" customWidth="1"/>
    <col min="2545" max="2545" width="23.140625" style="57" customWidth="1"/>
    <col min="2546" max="2546" width="11.28125" style="57" customWidth="1"/>
    <col min="2547" max="2547" width="11.421875" style="57" customWidth="1"/>
    <col min="2548" max="2548" width="11.8515625" style="57" customWidth="1"/>
    <col min="2549" max="2549" width="2.421875" style="57" customWidth="1"/>
    <col min="2550" max="2550" width="23.140625" style="57" customWidth="1"/>
    <col min="2551" max="2551" width="11.28125" style="57" customWidth="1"/>
    <col min="2552" max="2552" width="11.421875" style="57" customWidth="1"/>
    <col min="2553" max="2553" width="11.8515625" style="57" customWidth="1"/>
    <col min="2554" max="2781" width="9.140625" style="57" customWidth="1"/>
    <col min="2782" max="2782" width="16.28125" style="57" customWidth="1"/>
    <col min="2783" max="2783" width="2.28125" style="57" customWidth="1"/>
    <col min="2784" max="2784" width="5.00390625" style="57" customWidth="1"/>
    <col min="2785" max="2786" width="9.140625" style="57" customWidth="1"/>
    <col min="2787" max="2787" width="3.8515625" style="57" customWidth="1"/>
    <col min="2788" max="2788" width="26.00390625" style="57" customWidth="1"/>
    <col min="2789" max="2789" width="15.00390625" style="57" customWidth="1"/>
    <col min="2790" max="2790" width="2.57421875" style="57" customWidth="1"/>
    <col min="2791" max="2791" width="23.140625" style="57" customWidth="1"/>
    <col min="2792" max="2792" width="11.28125" style="57" customWidth="1"/>
    <col min="2793" max="2793" width="11.421875" style="57" customWidth="1"/>
    <col min="2794" max="2794" width="11.8515625" style="57" customWidth="1"/>
    <col min="2795" max="2795" width="2.00390625" style="57" customWidth="1"/>
    <col min="2796" max="2796" width="23.140625" style="57" customWidth="1"/>
    <col min="2797" max="2797" width="11.28125" style="57" customWidth="1"/>
    <col min="2798" max="2798" width="11.421875" style="57" customWidth="1"/>
    <col min="2799" max="2799" width="11.8515625" style="57" customWidth="1"/>
    <col min="2800" max="2800" width="2.140625" style="57" customWidth="1"/>
    <col min="2801" max="2801" width="23.140625" style="57" customWidth="1"/>
    <col min="2802" max="2802" width="11.28125" style="57" customWidth="1"/>
    <col min="2803" max="2803" width="11.421875" style="57" customWidth="1"/>
    <col min="2804" max="2804" width="11.8515625" style="57" customWidth="1"/>
    <col min="2805" max="2805" width="2.421875" style="57" customWidth="1"/>
    <col min="2806" max="2806" width="23.140625" style="57" customWidth="1"/>
    <col min="2807" max="2807" width="11.28125" style="57" customWidth="1"/>
    <col min="2808" max="2808" width="11.421875" style="57" customWidth="1"/>
    <col min="2809" max="2809" width="11.8515625" style="57" customWidth="1"/>
    <col min="2810" max="3037" width="9.140625" style="57" customWidth="1"/>
    <col min="3038" max="3038" width="16.28125" style="57" customWidth="1"/>
    <col min="3039" max="3039" width="2.28125" style="57" customWidth="1"/>
    <col min="3040" max="3040" width="5.00390625" style="57" customWidth="1"/>
    <col min="3041" max="3042" width="9.140625" style="57" customWidth="1"/>
    <col min="3043" max="3043" width="3.8515625" style="57" customWidth="1"/>
    <col min="3044" max="3044" width="26.00390625" style="57" customWidth="1"/>
    <col min="3045" max="3045" width="15.00390625" style="57" customWidth="1"/>
    <col min="3046" max="3046" width="2.57421875" style="57" customWidth="1"/>
    <col min="3047" max="3047" width="23.140625" style="57" customWidth="1"/>
    <col min="3048" max="3048" width="11.28125" style="57" customWidth="1"/>
    <col min="3049" max="3049" width="11.421875" style="57" customWidth="1"/>
    <col min="3050" max="3050" width="11.8515625" style="57" customWidth="1"/>
    <col min="3051" max="3051" width="2.00390625" style="57" customWidth="1"/>
    <col min="3052" max="3052" width="23.140625" style="57" customWidth="1"/>
    <col min="3053" max="3053" width="11.28125" style="57" customWidth="1"/>
    <col min="3054" max="3054" width="11.421875" style="57" customWidth="1"/>
    <col min="3055" max="3055" width="11.8515625" style="57" customWidth="1"/>
    <col min="3056" max="3056" width="2.140625" style="57" customWidth="1"/>
    <col min="3057" max="3057" width="23.140625" style="57" customWidth="1"/>
    <col min="3058" max="3058" width="11.28125" style="57" customWidth="1"/>
    <col min="3059" max="3059" width="11.421875" style="57" customWidth="1"/>
    <col min="3060" max="3060" width="11.8515625" style="57" customWidth="1"/>
    <col min="3061" max="3061" width="2.421875" style="57" customWidth="1"/>
    <col min="3062" max="3062" width="23.140625" style="57" customWidth="1"/>
    <col min="3063" max="3063" width="11.28125" style="57" customWidth="1"/>
    <col min="3064" max="3064" width="11.421875" style="57" customWidth="1"/>
    <col min="3065" max="3065" width="11.8515625" style="57" customWidth="1"/>
    <col min="3066" max="3293" width="9.140625" style="57" customWidth="1"/>
    <col min="3294" max="3294" width="16.28125" style="57" customWidth="1"/>
    <col min="3295" max="3295" width="2.28125" style="57" customWidth="1"/>
    <col min="3296" max="3296" width="5.00390625" style="57" customWidth="1"/>
    <col min="3297" max="3298" width="9.140625" style="57" customWidth="1"/>
    <col min="3299" max="3299" width="3.8515625" style="57" customWidth="1"/>
    <col min="3300" max="3300" width="26.00390625" style="57" customWidth="1"/>
    <col min="3301" max="3301" width="15.00390625" style="57" customWidth="1"/>
    <col min="3302" max="3302" width="2.57421875" style="57" customWidth="1"/>
    <col min="3303" max="3303" width="23.140625" style="57" customWidth="1"/>
    <col min="3304" max="3304" width="11.28125" style="57" customWidth="1"/>
    <col min="3305" max="3305" width="11.421875" style="57" customWidth="1"/>
    <col min="3306" max="3306" width="11.8515625" style="57" customWidth="1"/>
    <col min="3307" max="3307" width="2.00390625" style="57" customWidth="1"/>
    <col min="3308" max="3308" width="23.140625" style="57" customWidth="1"/>
    <col min="3309" max="3309" width="11.28125" style="57" customWidth="1"/>
    <col min="3310" max="3310" width="11.421875" style="57" customWidth="1"/>
    <col min="3311" max="3311" width="11.8515625" style="57" customWidth="1"/>
    <col min="3312" max="3312" width="2.140625" style="57" customWidth="1"/>
    <col min="3313" max="3313" width="23.140625" style="57" customWidth="1"/>
    <col min="3314" max="3314" width="11.28125" style="57" customWidth="1"/>
    <col min="3315" max="3315" width="11.421875" style="57" customWidth="1"/>
    <col min="3316" max="3316" width="11.8515625" style="57" customWidth="1"/>
    <col min="3317" max="3317" width="2.421875" style="57" customWidth="1"/>
    <col min="3318" max="3318" width="23.140625" style="57" customWidth="1"/>
    <col min="3319" max="3319" width="11.28125" style="57" customWidth="1"/>
    <col min="3320" max="3320" width="11.421875" style="57" customWidth="1"/>
    <col min="3321" max="3321" width="11.8515625" style="57" customWidth="1"/>
    <col min="3322" max="3549" width="9.140625" style="57" customWidth="1"/>
    <col min="3550" max="3550" width="16.28125" style="57" customWidth="1"/>
    <col min="3551" max="3551" width="2.28125" style="57" customWidth="1"/>
    <col min="3552" max="3552" width="5.00390625" style="57" customWidth="1"/>
    <col min="3553" max="3554" width="9.140625" style="57" customWidth="1"/>
    <col min="3555" max="3555" width="3.8515625" style="57" customWidth="1"/>
    <col min="3556" max="3556" width="26.00390625" style="57" customWidth="1"/>
    <col min="3557" max="3557" width="15.00390625" style="57" customWidth="1"/>
    <col min="3558" max="3558" width="2.57421875" style="57" customWidth="1"/>
    <col min="3559" max="3559" width="23.140625" style="57" customWidth="1"/>
    <col min="3560" max="3560" width="11.28125" style="57" customWidth="1"/>
    <col min="3561" max="3561" width="11.421875" style="57" customWidth="1"/>
    <col min="3562" max="3562" width="11.8515625" style="57" customWidth="1"/>
    <col min="3563" max="3563" width="2.00390625" style="57" customWidth="1"/>
    <col min="3564" max="3564" width="23.140625" style="57" customWidth="1"/>
    <col min="3565" max="3565" width="11.28125" style="57" customWidth="1"/>
    <col min="3566" max="3566" width="11.421875" style="57" customWidth="1"/>
    <col min="3567" max="3567" width="11.8515625" style="57" customWidth="1"/>
    <col min="3568" max="3568" width="2.140625" style="57" customWidth="1"/>
    <col min="3569" max="3569" width="23.140625" style="57" customWidth="1"/>
    <col min="3570" max="3570" width="11.28125" style="57" customWidth="1"/>
    <col min="3571" max="3571" width="11.421875" style="57" customWidth="1"/>
    <col min="3572" max="3572" width="11.8515625" style="57" customWidth="1"/>
    <col min="3573" max="3573" width="2.421875" style="57" customWidth="1"/>
    <col min="3574" max="3574" width="23.140625" style="57" customWidth="1"/>
    <col min="3575" max="3575" width="11.28125" style="57" customWidth="1"/>
    <col min="3576" max="3576" width="11.421875" style="57" customWidth="1"/>
    <col min="3577" max="3577" width="11.8515625" style="57" customWidth="1"/>
    <col min="3578" max="3805" width="9.140625" style="57" customWidth="1"/>
    <col min="3806" max="3806" width="16.28125" style="57" customWidth="1"/>
    <col min="3807" max="3807" width="2.28125" style="57" customWidth="1"/>
    <col min="3808" max="3808" width="5.00390625" style="57" customWidth="1"/>
    <col min="3809" max="3810" width="9.140625" style="57" customWidth="1"/>
    <col min="3811" max="3811" width="3.8515625" style="57" customWidth="1"/>
    <col min="3812" max="3812" width="26.00390625" style="57" customWidth="1"/>
    <col min="3813" max="3813" width="15.00390625" style="57" customWidth="1"/>
    <col min="3814" max="3814" width="2.57421875" style="57" customWidth="1"/>
    <col min="3815" max="3815" width="23.140625" style="57" customWidth="1"/>
    <col min="3816" max="3816" width="11.28125" style="57" customWidth="1"/>
    <col min="3817" max="3817" width="11.421875" style="57" customWidth="1"/>
    <col min="3818" max="3818" width="11.8515625" style="57" customWidth="1"/>
    <col min="3819" max="3819" width="2.00390625" style="57" customWidth="1"/>
    <col min="3820" max="3820" width="23.140625" style="57" customWidth="1"/>
    <col min="3821" max="3821" width="11.28125" style="57" customWidth="1"/>
    <col min="3822" max="3822" width="11.421875" style="57" customWidth="1"/>
    <col min="3823" max="3823" width="11.8515625" style="57" customWidth="1"/>
    <col min="3824" max="3824" width="2.140625" style="57" customWidth="1"/>
    <col min="3825" max="3825" width="23.140625" style="57" customWidth="1"/>
    <col min="3826" max="3826" width="11.28125" style="57" customWidth="1"/>
    <col min="3827" max="3827" width="11.421875" style="57" customWidth="1"/>
    <col min="3828" max="3828" width="11.8515625" style="57" customWidth="1"/>
    <col min="3829" max="3829" width="2.421875" style="57" customWidth="1"/>
    <col min="3830" max="3830" width="23.140625" style="57" customWidth="1"/>
    <col min="3831" max="3831" width="11.28125" style="57" customWidth="1"/>
    <col min="3832" max="3832" width="11.421875" style="57" customWidth="1"/>
    <col min="3833" max="3833" width="11.8515625" style="57" customWidth="1"/>
    <col min="3834" max="4061" width="9.140625" style="57" customWidth="1"/>
    <col min="4062" max="4062" width="16.28125" style="57" customWidth="1"/>
    <col min="4063" max="4063" width="2.28125" style="57" customWidth="1"/>
    <col min="4064" max="4064" width="5.00390625" style="57" customWidth="1"/>
    <col min="4065" max="4066" width="9.140625" style="57" customWidth="1"/>
    <col min="4067" max="4067" width="3.8515625" style="57" customWidth="1"/>
    <col min="4068" max="4068" width="26.00390625" style="57" customWidth="1"/>
    <col min="4069" max="4069" width="15.00390625" style="57" customWidth="1"/>
    <col min="4070" max="4070" width="2.57421875" style="57" customWidth="1"/>
    <col min="4071" max="4071" width="23.140625" style="57" customWidth="1"/>
    <col min="4072" max="4072" width="11.28125" style="57" customWidth="1"/>
    <col min="4073" max="4073" width="11.421875" style="57" customWidth="1"/>
    <col min="4074" max="4074" width="11.8515625" style="57" customWidth="1"/>
    <col min="4075" max="4075" width="2.00390625" style="57" customWidth="1"/>
    <col min="4076" max="4076" width="23.140625" style="57" customWidth="1"/>
    <col min="4077" max="4077" width="11.28125" style="57" customWidth="1"/>
    <col min="4078" max="4078" width="11.421875" style="57" customWidth="1"/>
    <col min="4079" max="4079" width="11.8515625" style="57" customWidth="1"/>
    <col min="4080" max="4080" width="2.140625" style="57" customWidth="1"/>
    <col min="4081" max="4081" width="23.140625" style="57" customWidth="1"/>
    <col min="4082" max="4082" width="11.28125" style="57" customWidth="1"/>
    <col min="4083" max="4083" width="11.421875" style="57" customWidth="1"/>
    <col min="4084" max="4084" width="11.8515625" style="57" customWidth="1"/>
    <col min="4085" max="4085" width="2.421875" style="57" customWidth="1"/>
    <col min="4086" max="4086" width="23.140625" style="57" customWidth="1"/>
    <col min="4087" max="4087" width="11.28125" style="57" customWidth="1"/>
    <col min="4088" max="4088" width="11.421875" style="57" customWidth="1"/>
    <col min="4089" max="4089" width="11.8515625" style="57" customWidth="1"/>
    <col min="4090" max="4317" width="9.140625" style="57" customWidth="1"/>
    <col min="4318" max="4318" width="16.28125" style="57" customWidth="1"/>
    <col min="4319" max="4319" width="2.28125" style="57" customWidth="1"/>
    <col min="4320" max="4320" width="5.00390625" style="57" customWidth="1"/>
    <col min="4321" max="4322" width="9.140625" style="57" customWidth="1"/>
    <col min="4323" max="4323" width="3.8515625" style="57" customWidth="1"/>
    <col min="4324" max="4324" width="26.00390625" style="57" customWidth="1"/>
    <col min="4325" max="4325" width="15.00390625" style="57" customWidth="1"/>
    <col min="4326" max="4326" width="2.57421875" style="57" customWidth="1"/>
    <col min="4327" max="4327" width="23.140625" style="57" customWidth="1"/>
    <col min="4328" max="4328" width="11.28125" style="57" customWidth="1"/>
    <col min="4329" max="4329" width="11.421875" style="57" customWidth="1"/>
    <col min="4330" max="4330" width="11.8515625" style="57" customWidth="1"/>
    <col min="4331" max="4331" width="2.00390625" style="57" customWidth="1"/>
    <col min="4332" max="4332" width="23.140625" style="57" customWidth="1"/>
    <col min="4333" max="4333" width="11.28125" style="57" customWidth="1"/>
    <col min="4334" max="4334" width="11.421875" style="57" customWidth="1"/>
    <col min="4335" max="4335" width="11.8515625" style="57" customWidth="1"/>
    <col min="4336" max="4336" width="2.140625" style="57" customWidth="1"/>
    <col min="4337" max="4337" width="23.140625" style="57" customWidth="1"/>
    <col min="4338" max="4338" width="11.28125" style="57" customWidth="1"/>
    <col min="4339" max="4339" width="11.421875" style="57" customWidth="1"/>
    <col min="4340" max="4340" width="11.8515625" style="57" customWidth="1"/>
    <col min="4341" max="4341" width="2.421875" style="57" customWidth="1"/>
    <col min="4342" max="4342" width="23.140625" style="57" customWidth="1"/>
    <col min="4343" max="4343" width="11.28125" style="57" customWidth="1"/>
    <col min="4344" max="4344" width="11.421875" style="57" customWidth="1"/>
    <col min="4345" max="4345" width="11.8515625" style="57" customWidth="1"/>
    <col min="4346" max="4573" width="9.140625" style="57" customWidth="1"/>
    <col min="4574" max="4574" width="16.28125" style="57" customWidth="1"/>
    <col min="4575" max="4575" width="2.28125" style="57" customWidth="1"/>
    <col min="4576" max="4576" width="5.00390625" style="57" customWidth="1"/>
    <col min="4577" max="4578" width="9.140625" style="57" customWidth="1"/>
    <col min="4579" max="4579" width="3.8515625" style="57" customWidth="1"/>
    <col min="4580" max="4580" width="26.00390625" style="57" customWidth="1"/>
    <col min="4581" max="4581" width="15.00390625" style="57" customWidth="1"/>
    <col min="4582" max="4582" width="2.57421875" style="57" customWidth="1"/>
    <col min="4583" max="4583" width="23.140625" style="57" customWidth="1"/>
    <col min="4584" max="4584" width="11.28125" style="57" customWidth="1"/>
    <col min="4585" max="4585" width="11.421875" style="57" customWidth="1"/>
    <col min="4586" max="4586" width="11.8515625" style="57" customWidth="1"/>
    <col min="4587" max="4587" width="2.00390625" style="57" customWidth="1"/>
    <col min="4588" max="4588" width="23.140625" style="57" customWidth="1"/>
    <col min="4589" max="4589" width="11.28125" style="57" customWidth="1"/>
    <col min="4590" max="4590" width="11.421875" style="57" customWidth="1"/>
    <col min="4591" max="4591" width="11.8515625" style="57" customWidth="1"/>
    <col min="4592" max="4592" width="2.140625" style="57" customWidth="1"/>
    <col min="4593" max="4593" width="23.140625" style="57" customWidth="1"/>
    <col min="4594" max="4594" width="11.28125" style="57" customWidth="1"/>
    <col min="4595" max="4595" width="11.421875" style="57" customWidth="1"/>
    <col min="4596" max="4596" width="11.8515625" style="57" customWidth="1"/>
    <col min="4597" max="4597" width="2.421875" style="57" customWidth="1"/>
    <col min="4598" max="4598" width="23.140625" style="57" customWidth="1"/>
    <col min="4599" max="4599" width="11.28125" style="57" customWidth="1"/>
    <col min="4600" max="4600" width="11.421875" style="57" customWidth="1"/>
    <col min="4601" max="4601" width="11.8515625" style="57" customWidth="1"/>
    <col min="4602" max="4829" width="9.140625" style="57" customWidth="1"/>
    <col min="4830" max="4830" width="16.28125" style="57" customWidth="1"/>
    <col min="4831" max="4831" width="2.28125" style="57" customWidth="1"/>
    <col min="4832" max="4832" width="5.00390625" style="57" customWidth="1"/>
    <col min="4833" max="4834" width="9.140625" style="57" customWidth="1"/>
    <col min="4835" max="4835" width="3.8515625" style="57" customWidth="1"/>
    <col min="4836" max="4836" width="26.00390625" style="57" customWidth="1"/>
    <col min="4837" max="4837" width="15.00390625" style="57" customWidth="1"/>
    <col min="4838" max="4838" width="2.57421875" style="57" customWidth="1"/>
    <col min="4839" max="4839" width="23.140625" style="57" customWidth="1"/>
    <col min="4840" max="4840" width="11.28125" style="57" customWidth="1"/>
    <col min="4841" max="4841" width="11.421875" style="57" customWidth="1"/>
    <col min="4842" max="4842" width="11.8515625" style="57" customWidth="1"/>
    <col min="4843" max="4843" width="2.00390625" style="57" customWidth="1"/>
    <col min="4844" max="4844" width="23.140625" style="57" customWidth="1"/>
    <col min="4845" max="4845" width="11.28125" style="57" customWidth="1"/>
    <col min="4846" max="4846" width="11.421875" style="57" customWidth="1"/>
    <col min="4847" max="4847" width="11.8515625" style="57" customWidth="1"/>
    <col min="4848" max="4848" width="2.140625" style="57" customWidth="1"/>
    <col min="4849" max="4849" width="23.140625" style="57" customWidth="1"/>
    <col min="4850" max="4850" width="11.28125" style="57" customWidth="1"/>
    <col min="4851" max="4851" width="11.421875" style="57" customWidth="1"/>
    <col min="4852" max="4852" width="11.8515625" style="57" customWidth="1"/>
    <col min="4853" max="4853" width="2.421875" style="57" customWidth="1"/>
    <col min="4854" max="4854" width="23.140625" style="57" customWidth="1"/>
    <col min="4855" max="4855" width="11.28125" style="57" customWidth="1"/>
    <col min="4856" max="4856" width="11.421875" style="57" customWidth="1"/>
    <col min="4857" max="4857" width="11.8515625" style="57" customWidth="1"/>
    <col min="4858" max="5085" width="9.140625" style="57" customWidth="1"/>
    <col min="5086" max="5086" width="16.28125" style="57" customWidth="1"/>
    <col min="5087" max="5087" width="2.28125" style="57" customWidth="1"/>
    <col min="5088" max="5088" width="5.00390625" style="57" customWidth="1"/>
    <col min="5089" max="5090" width="9.140625" style="57" customWidth="1"/>
    <col min="5091" max="5091" width="3.8515625" style="57" customWidth="1"/>
    <col min="5092" max="5092" width="26.00390625" style="57" customWidth="1"/>
    <col min="5093" max="5093" width="15.00390625" style="57" customWidth="1"/>
    <col min="5094" max="5094" width="2.57421875" style="57" customWidth="1"/>
    <col min="5095" max="5095" width="23.140625" style="57" customWidth="1"/>
    <col min="5096" max="5096" width="11.28125" style="57" customWidth="1"/>
    <col min="5097" max="5097" width="11.421875" style="57" customWidth="1"/>
    <col min="5098" max="5098" width="11.8515625" style="57" customWidth="1"/>
    <col min="5099" max="5099" width="2.00390625" style="57" customWidth="1"/>
    <col min="5100" max="5100" width="23.140625" style="57" customWidth="1"/>
    <col min="5101" max="5101" width="11.28125" style="57" customWidth="1"/>
    <col min="5102" max="5102" width="11.421875" style="57" customWidth="1"/>
    <col min="5103" max="5103" width="11.8515625" style="57" customWidth="1"/>
    <col min="5104" max="5104" width="2.140625" style="57" customWidth="1"/>
    <col min="5105" max="5105" width="23.140625" style="57" customWidth="1"/>
    <col min="5106" max="5106" width="11.28125" style="57" customWidth="1"/>
    <col min="5107" max="5107" width="11.421875" style="57" customWidth="1"/>
    <col min="5108" max="5108" width="11.8515625" style="57" customWidth="1"/>
    <col min="5109" max="5109" width="2.421875" style="57" customWidth="1"/>
    <col min="5110" max="5110" width="23.140625" style="57" customWidth="1"/>
    <col min="5111" max="5111" width="11.28125" style="57" customWidth="1"/>
    <col min="5112" max="5112" width="11.421875" style="57" customWidth="1"/>
    <col min="5113" max="5113" width="11.8515625" style="57" customWidth="1"/>
    <col min="5114" max="5341" width="9.140625" style="57" customWidth="1"/>
    <col min="5342" max="5342" width="16.28125" style="57" customWidth="1"/>
    <col min="5343" max="5343" width="2.28125" style="57" customWidth="1"/>
    <col min="5344" max="5344" width="5.00390625" style="57" customWidth="1"/>
    <col min="5345" max="5346" width="9.140625" style="57" customWidth="1"/>
    <col min="5347" max="5347" width="3.8515625" style="57" customWidth="1"/>
    <col min="5348" max="5348" width="26.00390625" style="57" customWidth="1"/>
    <col min="5349" max="5349" width="15.00390625" style="57" customWidth="1"/>
    <col min="5350" max="5350" width="2.57421875" style="57" customWidth="1"/>
    <col min="5351" max="5351" width="23.140625" style="57" customWidth="1"/>
    <col min="5352" max="5352" width="11.28125" style="57" customWidth="1"/>
    <col min="5353" max="5353" width="11.421875" style="57" customWidth="1"/>
    <col min="5354" max="5354" width="11.8515625" style="57" customWidth="1"/>
    <col min="5355" max="5355" width="2.00390625" style="57" customWidth="1"/>
    <col min="5356" max="5356" width="23.140625" style="57" customWidth="1"/>
    <col min="5357" max="5357" width="11.28125" style="57" customWidth="1"/>
    <col min="5358" max="5358" width="11.421875" style="57" customWidth="1"/>
    <col min="5359" max="5359" width="11.8515625" style="57" customWidth="1"/>
    <col min="5360" max="5360" width="2.140625" style="57" customWidth="1"/>
    <col min="5361" max="5361" width="23.140625" style="57" customWidth="1"/>
    <col min="5362" max="5362" width="11.28125" style="57" customWidth="1"/>
    <col min="5363" max="5363" width="11.421875" style="57" customWidth="1"/>
    <col min="5364" max="5364" width="11.8515625" style="57" customWidth="1"/>
    <col min="5365" max="5365" width="2.421875" style="57" customWidth="1"/>
    <col min="5366" max="5366" width="23.140625" style="57" customWidth="1"/>
    <col min="5367" max="5367" width="11.28125" style="57" customWidth="1"/>
    <col min="5368" max="5368" width="11.421875" style="57" customWidth="1"/>
    <col min="5369" max="5369" width="11.8515625" style="57" customWidth="1"/>
    <col min="5370" max="5597" width="9.140625" style="57" customWidth="1"/>
    <col min="5598" max="5598" width="16.28125" style="57" customWidth="1"/>
    <col min="5599" max="5599" width="2.28125" style="57" customWidth="1"/>
    <col min="5600" max="5600" width="5.00390625" style="57" customWidth="1"/>
    <col min="5601" max="5602" width="9.140625" style="57" customWidth="1"/>
    <col min="5603" max="5603" width="3.8515625" style="57" customWidth="1"/>
    <col min="5604" max="5604" width="26.00390625" style="57" customWidth="1"/>
    <col min="5605" max="5605" width="15.00390625" style="57" customWidth="1"/>
    <col min="5606" max="5606" width="2.57421875" style="57" customWidth="1"/>
    <col min="5607" max="5607" width="23.140625" style="57" customWidth="1"/>
    <col min="5608" max="5608" width="11.28125" style="57" customWidth="1"/>
    <col min="5609" max="5609" width="11.421875" style="57" customWidth="1"/>
    <col min="5610" max="5610" width="11.8515625" style="57" customWidth="1"/>
    <col min="5611" max="5611" width="2.00390625" style="57" customWidth="1"/>
    <col min="5612" max="5612" width="23.140625" style="57" customWidth="1"/>
    <col min="5613" max="5613" width="11.28125" style="57" customWidth="1"/>
    <col min="5614" max="5614" width="11.421875" style="57" customWidth="1"/>
    <col min="5615" max="5615" width="11.8515625" style="57" customWidth="1"/>
    <col min="5616" max="5616" width="2.140625" style="57" customWidth="1"/>
    <col min="5617" max="5617" width="23.140625" style="57" customWidth="1"/>
    <col min="5618" max="5618" width="11.28125" style="57" customWidth="1"/>
    <col min="5619" max="5619" width="11.421875" style="57" customWidth="1"/>
    <col min="5620" max="5620" width="11.8515625" style="57" customWidth="1"/>
    <col min="5621" max="5621" width="2.421875" style="57" customWidth="1"/>
    <col min="5622" max="5622" width="23.140625" style="57" customWidth="1"/>
    <col min="5623" max="5623" width="11.28125" style="57" customWidth="1"/>
    <col min="5624" max="5624" width="11.421875" style="57" customWidth="1"/>
    <col min="5625" max="5625" width="11.8515625" style="57" customWidth="1"/>
    <col min="5626" max="5853" width="9.140625" style="57" customWidth="1"/>
    <col min="5854" max="5854" width="16.28125" style="57" customWidth="1"/>
    <col min="5855" max="5855" width="2.28125" style="57" customWidth="1"/>
    <col min="5856" max="5856" width="5.00390625" style="57" customWidth="1"/>
    <col min="5857" max="5858" width="9.140625" style="57" customWidth="1"/>
    <col min="5859" max="5859" width="3.8515625" style="57" customWidth="1"/>
    <col min="5860" max="5860" width="26.00390625" style="57" customWidth="1"/>
    <col min="5861" max="5861" width="15.00390625" style="57" customWidth="1"/>
    <col min="5862" max="5862" width="2.57421875" style="57" customWidth="1"/>
    <col min="5863" max="5863" width="23.140625" style="57" customWidth="1"/>
    <col min="5864" max="5864" width="11.28125" style="57" customWidth="1"/>
    <col min="5865" max="5865" width="11.421875" style="57" customWidth="1"/>
    <col min="5866" max="5866" width="11.8515625" style="57" customWidth="1"/>
    <col min="5867" max="5867" width="2.00390625" style="57" customWidth="1"/>
    <col min="5868" max="5868" width="23.140625" style="57" customWidth="1"/>
    <col min="5869" max="5869" width="11.28125" style="57" customWidth="1"/>
    <col min="5870" max="5870" width="11.421875" style="57" customWidth="1"/>
    <col min="5871" max="5871" width="11.8515625" style="57" customWidth="1"/>
    <col min="5872" max="5872" width="2.140625" style="57" customWidth="1"/>
    <col min="5873" max="5873" width="23.140625" style="57" customWidth="1"/>
    <col min="5874" max="5874" width="11.28125" style="57" customWidth="1"/>
    <col min="5875" max="5875" width="11.421875" style="57" customWidth="1"/>
    <col min="5876" max="5876" width="11.8515625" style="57" customWidth="1"/>
    <col min="5877" max="5877" width="2.421875" style="57" customWidth="1"/>
    <col min="5878" max="5878" width="23.140625" style="57" customWidth="1"/>
    <col min="5879" max="5879" width="11.28125" style="57" customWidth="1"/>
    <col min="5880" max="5880" width="11.421875" style="57" customWidth="1"/>
    <col min="5881" max="5881" width="11.8515625" style="57" customWidth="1"/>
    <col min="5882" max="6109" width="9.140625" style="57" customWidth="1"/>
    <col min="6110" max="6110" width="16.28125" style="57" customWidth="1"/>
    <col min="6111" max="6111" width="2.28125" style="57" customWidth="1"/>
    <col min="6112" max="6112" width="5.00390625" style="57" customWidth="1"/>
    <col min="6113" max="6114" width="9.140625" style="57" customWidth="1"/>
    <col min="6115" max="6115" width="3.8515625" style="57" customWidth="1"/>
    <col min="6116" max="6116" width="26.00390625" style="57" customWidth="1"/>
    <col min="6117" max="6117" width="15.00390625" style="57" customWidth="1"/>
    <col min="6118" max="6118" width="2.57421875" style="57" customWidth="1"/>
    <col min="6119" max="6119" width="23.140625" style="57" customWidth="1"/>
    <col min="6120" max="6120" width="11.28125" style="57" customWidth="1"/>
    <col min="6121" max="6121" width="11.421875" style="57" customWidth="1"/>
    <col min="6122" max="6122" width="11.8515625" style="57" customWidth="1"/>
    <col min="6123" max="6123" width="2.00390625" style="57" customWidth="1"/>
    <col min="6124" max="6124" width="23.140625" style="57" customWidth="1"/>
    <col min="6125" max="6125" width="11.28125" style="57" customWidth="1"/>
    <col min="6126" max="6126" width="11.421875" style="57" customWidth="1"/>
    <col min="6127" max="6127" width="11.8515625" style="57" customWidth="1"/>
    <col min="6128" max="6128" width="2.140625" style="57" customWidth="1"/>
    <col min="6129" max="6129" width="23.140625" style="57" customWidth="1"/>
    <col min="6130" max="6130" width="11.28125" style="57" customWidth="1"/>
    <col min="6131" max="6131" width="11.421875" style="57" customWidth="1"/>
    <col min="6132" max="6132" width="11.8515625" style="57" customWidth="1"/>
    <col min="6133" max="6133" width="2.421875" style="57" customWidth="1"/>
    <col min="6134" max="6134" width="23.140625" style="57" customWidth="1"/>
    <col min="6135" max="6135" width="11.28125" style="57" customWidth="1"/>
    <col min="6136" max="6136" width="11.421875" style="57" customWidth="1"/>
    <col min="6137" max="6137" width="11.8515625" style="57" customWidth="1"/>
    <col min="6138" max="6365" width="9.140625" style="57" customWidth="1"/>
    <col min="6366" max="6366" width="16.28125" style="57" customWidth="1"/>
    <col min="6367" max="6367" width="2.28125" style="57" customWidth="1"/>
    <col min="6368" max="6368" width="5.00390625" style="57" customWidth="1"/>
    <col min="6369" max="6370" width="9.140625" style="57" customWidth="1"/>
    <col min="6371" max="6371" width="3.8515625" style="57" customWidth="1"/>
    <col min="6372" max="6372" width="26.00390625" style="57" customWidth="1"/>
    <col min="6373" max="6373" width="15.00390625" style="57" customWidth="1"/>
    <col min="6374" max="6374" width="2.57421875" style="57" customWidth="1"/>
    <col min="6375" max="6375" width="23.140625" style="57" customWidth="1"/>
    <col min="6376" max="6376" width="11.28125" style="57" customWidth="1"/>
    <col min="6377" max="6377" width="11.421875" style="57" customWidth="1"/>
    <col min="6378" max="6378" width="11.8515625" style="57" customWidth="1"/>
    <col min="6379" max="6379" width="2.00390625" style="57" customWidth="1"/>
    <col min="6380" max="6380" width="23.140625" style="57" customWidth="1"/>
    <col min="6381" max="6381" width="11.28125" style="57" customWidth="1"/>
    <col min="6382" max="6382" width="11.421875" style="57" customWidth="1"/>
    <col min="6383" max="6383" width="11.8515625" style="57" customWidth="1"/>
    <col min="6384" max="6384" width="2.140625" style="57" customWidth="1"/>
    <col min="6385" max="6385" width="23.140625" style="57" customWidth="1"/>
    <col min="6386" max="6386" width="11.28125" style="57" customWidth="1"/>
    <col min="6387" max="6387" width="11.421875" style="57" customWidth="1"/>
    <col min="6388" max="6388" width="11.8515625" style="57" customWidth="1"/>
    <col min="6389" max="6389" width="2.421875" style="57" customWidth="1"/>
    <col min="6390" max="6390" width="23.140625" style="57" customWidth="1"/>
    <col min="6391" max="6391" width="11.28125" style="57" customWidth="1"/>
    <col min="6392" max="6392" width="11.421875" style="57" customWidth="1"/>
    <col min="6393" max="6393" width="11.8515625" style="57" customWidth="1"/>
    <col min="6394" max="6621" width="9.140625" style="57" customWidth="1"/>
    <col min="6622" max="6622" width="16.28125" style="57" customWidth="1"/>
    <col min="6623" max="6623" width="2.28125" style="57" customWidth="1"/>
    <col min="6624" max="6624" width="5.00390625" style="57" customWidth="1"/>
    <col min="6625" max="6626" width="9.140625" style="57" customWidth="1"/>
    <col min="6627" max="6627" width="3.8515625" style="57" customWidth="1"/>
    <col min="6628" max="6628" width="26.00390625" style="57" customWidth="1"/>
    <col min="6629" max="6629" width="15.00390625" style="57" customWidth="1"/>
    <col min="6630" max="6630" width="2.57421875" style="57" customWidth="1"/>
    <col min="6631" max="6631" width="23.140625" style="57" customWidth="1"/>
    <col min="6632" max="6632" width="11.28125" style="57" customWidth="1"/>
    <col min="6633" max="6633" width="11.421875" style="57" customWidth="1"/>
    <col min="6634" max="6634" width="11.8515625" style="57" customWidth="1"/>
    <col min="6635" max="6635" width="2.00390625" style="57" customWidth="1"/>
    <col min="6636" max="6636" width="23.140625" style="57" customWidth="1"/>
    <col min="6637" max="6637" width="11.28125" style="57" customWidth="1"/>
    <col min="6638" max="6638" width="11.421875" style="57" customWidth="1"/>
    <col min="6639" max="6639" width="11.8515625" style="57" customWidth="1"/>
    <col min="6640" max="6640" width="2.140625" style="57" customWidth="1"/>
    <col min="6641" max="6641" width="23.140625" style="57" customWidth="1"/>
    <col min="6642" max="6642" width="11.28125" style="57" customWidth="1"/>
    <col min="6643" max="6643" width="11.421875" style="57" customWidth="1"/>
    <col min="6644" max="6644" width="11.8515625" style="57" customWidth="1"/>
    <col min="6645" max="6645" width="2.421875" style="57" customWidth="1"/>
    <col min="6646" max="6646" width="23.140625" style="57" customWidth="1"/>
    <col min="6647" max="6647" width="11.28125" style="57" customWidth="1"/>
    <col min="6648" max="6648" width="11.421875" style="57" customWidth="1"/>
    <col min="6649" max="6649" width="11.8515625" style="57" customWidth="1"/>
    <col min="6650" max="6877" width="9.140625" style="57" customWidth="1"/>
    <col min="6878" max="6878" width="16.28125" style="57" customWidth="1"/>
    <col min="6879" max="6879" width="2.28125" style="57" customWidth="1"/>
    <col min="6880" max="6880" width="5.00390625" style="57" customWidth="1"/>
    <col min="6881" max="6882" width="9.140625" style="57" customWidth="1"/>
    <col min="6883" max="6883" width="3.8515625" style="57" customWidth="1"/>
    <col min="6884" max="6884" width="26.00390625" style="57" customWidth="1"/>
    <col min="6885" max="6885" width="15.00390625" style="57" customWidth="1"/>
    <col min="6886" max="6886" width="2.57421875" style="57" customWidth="1"/>
    <col min="6887" max="6887" width="23.140625" style="57" customWidth="1"/>
    <col min="6888" max="6888" width="11.28125" style="57" customWidth="1"/>
    <col min="6889" max="6889" width="11.421875" style="57" customWidth="1"/>
    <col min="6890" max="6890" width="11.8515625" style="57" customWidth="1"/>
    <col min="6891" max="6891" width="2.00390625" style="57" customWidth="1"/>
    <col min="6892" max="6892" width="23.140625" style="57" customWidth="1"/>
    <col min="6893" max="6893" width="11.28125" style="57" customWidth="1"/>
    <col min="6894" max="6894" width="11.421875" style="57" customWidth="1"/>
    <col min="6895" max="6895" width="11.8515625" style="57" customWidth="1"/>
    <col min="6896" max="6896" width="2.140625" style="57" customWidth="1"/>
    <col min="6897" max="6897" width="23.140625" style="57" customWidth="1"/>
    <col min="6898" max="6898" width="11.28125" style="57" customWidth="1"/>
    <col min="6899" max="6899" width="11.421875" style="57" customWidth="1"/>
    <col min="6900" max="6900" width="11.8515625" style="57" customWidth="1"/>
    <col min="6901" max="6901" width="2.421875" style="57" customWidth="1"/>
    <col min="6902" max="6902" width="23.140625" style="57" customWidth="1"/>
    <col min="6903" max="6903" width="11.28125" style="57" customWidth="1"/>
    <col min="6904" max="6904" width="11.421875" style="57" customWidth="1"/>
    <col min="6905" max="6905" width="11.8515625" style="57" customWidth="1"/>
    <col min="6906" max="7133" width="9.140625" style="57" customWidth="1"/>
    <col min="7134" max="7134" width="16.28125" style="57" customWidth="1"/>
    <col min="7135" max="7135" width="2.28125" style="57" customWidth="1"/>
    <col min="7136" max="7136" width="5.00390625" style="57" customWidth="1"/>
    <col min="7137" max="7138" width="9.140625" style="57" customWidth="1"/>
    <col min="7139" max="7139" width="3.8515625" style="57" customWidth="1"/>
    <col min="7140" max="7140" width="26.00390625" style="57" customWidth="1"/>
    <col min="7141" max="7141" width="15.00390625" style="57" customWidth="1"/>
    <col min="7142" max="7142" width="2.57421875" style="57" customWidth="1"/>
    <col min="7143" max="7143" width="23.140625" style="57" customWidth="1"/>
    <col min="7144" max="7144" width="11.28125" style="57" customWidth="1"/>
    <col min="7145" max="7145" width="11.421875" style="57" customWidth="1"/>
    <col min="7146" max="7146" width="11.8515625" style="57" customWidth="1"/>
    <col min="7147" max="7147" width="2.00390625" style="57" customWidth="1"/>
    <col min="7148" max="7148" width="23.140625" style="57" customWidth="1"/>
    <col min="7149" max="7149" width="11.28125" style="57" customWidth="1"/>
    <col min="7150" max="7150" width="11.421875" style="57" customWidth="1"/>
    <col min="7151" max="7151" width="11.8515625" style="57" customWidth="1"/>
    <col min="7152" max="7152" width="2.140625" style="57" customWidth="1"/>
    <col min="7153" max="7153" width="23.140625" style="57" customWidth="1"/>
    <col min="7154" max="7154" width="11.28125" style="57" customWidth="1"/>
    <col min="7155" max="7155" width="11.421875" style="57" customWidth="1"/>
    <col min="7156" max="7156" width="11.8515625" style="57" customWidth="1"/>
    <col min="7157" max="7157" width="2.421875" style="57" customWidth="1"/>
    <col min="7158" max="7158" width="23.140625" style="57" customWidth="1"/>
    <col min="7159" max="7159" width="11.28125" style="57" customWidth="1"/>
    <col min="7160" max="7160" width="11.421875" style="57" customWidth="1"/>
    <col min="7161" max="7161" width="11.8515625" style="57" customWidth="1"/>
    <col min="7162" max="7389" width="9.140625" style="57" customWidth="1"/>
    <col min="7390" max="7390" width="16.28125" style="57" customWidth="1"/>
    <col min="7391" max="7391" width="2.28125" style="57" customWidth="1"/>
    <col min="7392" max="7392" width="5.00390625" style="57" customWidth="1"/>
    <col min="7393" max="7394" width="9.140625" style="57" customWidth="1"/>
    <col min="7395" max="7395" width="3.8515625" style="57" customWidth="1"/>
    <col min="7396" max="7396" width="26.00390625" style="57" customWidth="1"/>
    <col min="7397" max="7397" width="15.00390625" style="57" customWidth="1"/>
    <col min="7398" max="7398" width="2.57421875" style="57" customWidth="1"/>
    <col min="7399" max="7399" width="23.140625" style="57" customWidth="1"/>
    <col min="7400" max="7400" width="11.28125" style="57" customWidth="1"/>
    <col min="7401" max="7401" width="11.421875" style="57" customWidth="1"/>
    <col min="7402" max="7402" width="11.8515625" style="57" customWidth="1"/>
    <col min="7403" max="7403" width="2.00390625" style="57" customWidth="1"/>
    <col min="7404" max="7404" width="23.140625" style="57" customWidth="1"/>
    <col min="7405" max="7405" width="11.28125" style="57" customWidth="1"/>
    <col min="7406" max="7406" width="11.421875" style="57" customWidth="1"/>
    <col min="7407" max="7407" width="11.8515625" style="57" customWidth="1"/>
    <col min="7408" max="7408" width="2.140625" style="57" customWidth="1"/>
    <col min="7409" max="7409" width="23.140625" style="57" customWidth="1"/>
    <col min="7410" max="7410" width="11.28125" style="57" customWidth="1"/>
    <col min="7411" max="7411" width="11.421875" style="57" customWidth="1"/>
    <col min="7412" max="7412" width="11.8515625" style="57" customWidth="1"/>
    <col min="7413" max="7413" width="2.421875" style="57" customWidth="1"/>
    <col min="7414" max="7414" width="23.140625" style="57" customWidth="1"/>
    <col min="7415" max="7415" width="11.28125" style="57" customWidth="1"/>
    <col min="7416" max="7416" width="11.421875" style="57" customWidth="1"/>
    <col min="7417" max="7417" width="11.8515625" style="57" customWidth="1"/>
    <col min="7418" max="7645" width="9.140625" style="57" customWidth="1"/>
    <col min="7646" max="7646" width="16.28125" style="57" customWidth="1"/>
    <col min="7647" max="7647" width="2.28125" style="57" customWidth="1"/>
    <col min="7648" max="7648" width="5.00390625" style="57" customWidth="1"/>
    <col min="7649" max="7650" width="9.140625" style="57" customWidth="1"/>
    <col min="7651" max="7651" width="3.8515625" style="57" customWidth="1"/>
    <col min="7652" max="7652" width="26.00390625" style="57" customWidth="1"/>
    <col min="7653" max="7653" width="15.00390625" style="57" customWidth="1"/>
    <col min="7654" max="7654" width="2.57421875" style="57" customWidth="1"/>
    <col min="7655" max="7655" width="23.140625" style="57" customWidth="1"/>
    <col min="7656" max="7656" width="11.28125" style="57" customWidth="1"/>
    <col min="7657" max="7657" width="11.421875" style="57" customWidth="1"/>
    <col min="7658" max="7658" width="11.8515625" style="57" customWidth="1"/>
    <col min="7659" max="7659" width="2.00390625" style="57" customWidth="1"/>
    <col min="7660" max="7660" width="23.140625" style="57" customWidth="1"/>
    <col min="7661" max="7661" width="11.28125" style="57" customWidth="1"/>
    <col min="7662" max="7662" width="11.421875" style="57" customWidth="1"/>
    <col min="7663" max="7663" width="11.8515625" style="57" customWidth="1"/>
    <col min="7664" max="7664" width="2.140625" style="57" customWidth="1"/>
    <col min="7665" max="7665" width="23.140625" style="57" customWidth="1"/>
    <col min="7666" max="7666" width="11.28125" style="57" customWidth="1"/>
    <col min="7667" max="7667" width="11.421875" style="57" customWidth="1"/>
    <col min="7668" max="7668" width="11.8515625" style="57" customWidth="1"/>
    <col min="7669" max="7669" width="2.421875" style="57" customWidth="1"/>
    <col min="7670" max="7670" width="23.140625" style="57" customWidth="1"/>
    <col min="7671" max="7671" width="11.28125" style="57" customWidth="1"/>
    <col min="7672" max="7672" width="11.421875" style="57" customWidth="1"/>
    <col min="7673" max="7673" width="11.8515625" style="57" customWidth="1"/>
    <col min="7674" max="7901" width="9.140625" style="57" customWidth="1"/>
    <col min="7902" max="7902" width="16.28125" style="57" customWidth="1"/>
    <col min="7903" max="7903" width="2.28125" style="57" customWidth="1"/>
    <col min="7904" max="7904" width="5.00390625" style="57" customWidth="1"/>
    <col min="7905" max="7906" width="9.140625" style="57" customWidth="1"/>
    <col min="7907" max="7907" width="3.8515625" style="57" customWidth="1"/>
    <col min="7908" max="7908" width="26.00390625" style="57" customWidth="1"/>
    <col min="7909" max="7909" width="15.00390625" style="57" customWidth="1"/>
    <col min="7910" max="7910" width="2.57421875" style="57" customWidth="1"/>
    <col min="7911" max="7911" width="23.140625" style="57" customWidth="1"/>
    <col min="7912" max="7912" width="11.28125" style="57" customWidth="1"/>
    <col min="7913" max="7913" width="11.421875" style="57" customWidth="1"/>
    <col min="7914" max="7914" width="11.8515625" style="57" customWidth="1"/>
    <col min="7915" max="7915" width="2.00390625" style="57" customWidth="1"/>
    <col min="7916" max="7916" width="23.140625" style="57" customWidth="1"/>
    <col min="7917" max="7917" width="11.28125" style="57" customWidth="1"/>
    <col min="7918" max="7918" width="11.421875" style="57" customWidth="1"/>
    <col min="7919" max="7919" width="11.8515625" style="57" customWidth="1"/>
    <col min="7920" max="7920" width="2.140625" style="57" customWidth="1"/>
    <col min="7921" max="7921" width="23.140625" style="57" customWidth="1"/>
    <col min="7922" max="7922" width="11.28125" style="57" customWidth="1"/>
    <col min="7923" max="7923" width="11.421875" style="57" customWidth="1"/>
    <col min="7924" max="7924" width="11.8515625" style="57" customWidth="1"/>
    <col min="7925" max="7925" width="2.421875" style="57" customWidth="1"/>
    <col min="7926" max="7926" width="23.140625" style="57" customWidth="1"/>
    <col min="7927" max="7927" width="11.28125" style="57" customWidth="1"/>
    <col min="7928" max="7928" width="11.421875" style="57" customWidth="1"/>
    <col min="7929" max="7929" width="11.8515625" style="57" customWidth="1"/>
    <col min="7930" max="8157" width="9.140625" style="57" customWidth="1"/>
    <col min="8158" max="8158" width="16.28125" style="57" customWidth="1"/>
    <col min="8159" max="8159" width="2.28125" style="57" customWidth="1"/>
    <col min="8160" max="8160" width="5.00390625" style="57" customWidth="1"/>
    <col min="8161" max="8162" width="9.140625" style="57" customWidth="1"/>
    <col min="8163" max="8163" width="3.8515625" style="57" customWidth="1"/>
    <col min="8164" max="8164" width="26.00390625" style="57" customWidth="1"/>
    <col min="8165" max="8165" width="15.00390625" style="57" customWidth="1"/>
    <col min="8166" max="8166" width="2.57421875" style="57" customWidth="1"/>
    <col min="8167" max="8167" width="23.140625" style="57" customWidth="1"/>
    <col min="8168" max="8168" width="11.28125" style="57" customWidth="1"/>
    <col min="8169" max="8169" width="11.421875" style="57" customWidth="1"/>
    <col min="8170" max="8170" width="11.8515625" style="57" customWidth="1"/>
    <col min="8171" max="8171" width="2.00390625" style="57" customWidth="1"/>
    <col min="8172" max="8172" width="23.140625" style="57" customWidth="1"/>
    <col min="8173" max="8173" width="11.28125" style="57" customWidth="1"/>
    <col min="8174" max="8174" width="11.421875" style="57" customWidth="1"/>
    <col min="8175" max="8175" width="11.8515625" style="57" customWidth="1"/>
    <col min="8176" max="8176" width="2.140625" style="57" customWidth="1"/>
    <col min="8177" max="8177" width="23.140625" style="57" customWidth="1"/>
    <col min="8178" max="8178" width="11.28125" style="57" customWidth="1"/>
    <col min="8179" max="8179" width="11.421875" style="57" customWidth="1"/>
    <col min="8180" max="8180" width="11.8515625" style="57" customWidth="1"/>
    <col min="8181" max="8181" width="2.421875" style="57" customWidth="1"/>
    <col min="8182" max="8182" width="23.140625" style="57" customWidth="1"/>
    <col min="8183" max="8183" width="11.28125" style="57" customWidth="1"/>
    <col min="8184" max="8184" width="11.421875" style="57" customWidth="1"/>
    <col min="8185" max="8185" width="11.8515625" style="57" customWidth="1"/>
    <col min="8186" max="8413" width="9.140625" style="57" customWidth="1"/>
    <col min="8414" max="8414" width="16.28125" style="57" customWidth="1"/>
    <col min="8415" max="8415" width="2.28125" style="57" customWidth="1"/>
    <col min="8416" max="8416" width="5.00390625" style="57" customWidth="1"/>
    <col min="8417" max="8418" width="9.140625" style="57" customWidth="1"/>
    <col min="8419" max="8419" width="3.8515625" style="57" customWidth="1"/>
    <col min="8420" max="8420" width="26.00390625" style="57" customWidth="1"/>
    <col min="8421" max="8421" width="15.00390625" style="57" customWidth="1"/>
    <col min="8422" max="8422" width="2.57421875" style="57" customWidth="1"/>
    <col min="8423" max="8423" width="23.140625" style="57" customWidth="1"/>
    <col min="8424" max="8424" width="11.28125" style="57" customWidth="1"/>
    <col min="8425" max="8425" width="11.421875" style="57" customWidth="1"/>
    <col min="8426" max="8426" width="11.8515625" style="57" customWidth="1"/>
    <col min="8427" max="8427" width="2.00390625" style="57" customWidth="1"/>
    <col min="8428" max="8428" width="23.140625" style="57" customWidth="1"/>
    <col min="8429" max="8429" width="11.28125" style="57" customWidth="1"/>
    <col min="8430" max="8430" width="11.421875" style="57" customWidth="1"/>
    <col min="8431" max="8431" width="11.8515625" style="57" customWidth="1"/>
    <col min="8432" max="8432" width="2.140625" style="57" customWidth="1"/>
    <col min="8433" max="8433" width="23.140625" style="57" customWidth="1"/>
    <col min="8434" max="8434" width="11.28125" style="57" customWidth="1"/>
    <col min="8435" max="8435" width="11.421875" style="57" customWidth="1"/>
    <col min="8436" max="8436" width="11.8515625" style="57" customWidth="1"/>
    <col min="8437" max="8437" width="2.421875" style="57" customWidth="1"/>
    <col min="8438" max="8438" width="23.140625" style="57" customWidth="1"/>
    <col min="8439" max="8439" width="11.28125" style="57" customWidth="1"/>
    <col min="8440" max="8440" width="11.421875" style="57" customWidth="1"/>
    <col min="8441" max="8441" width="11.8515625" style="57" customWidth="1"/>
    <col min="8442" max="8669" width="9.140625" style="57" customWidth="1"/>
    <col min="8670" max="8670" width="16.28125" style="57" customWidth="1"/>
    <col min="8671" max="8671" width="2.28125" style="57" customWidth="1"/>
    <col min="8672" max="8672" width="5.00390625" style="57" customWidth="1"/>
    <col min="8673" max="8674" width="9.140625" style="57" customWidth="1"/>
    <col min="8675" max="8675" width="3.8515625" style="57" customWidth="1"/>
    <col min="8676" max="8676" width="26.00390625" style="57" customWidth="1"/>
    <col min="8677" max="8677" width="15.00390625" style="57" customWidth="1"/>
    <col min="8678" max="8678" width="2.57421875" style="57" customWidth="1"/>
    <col min="8679" max="8679" width="23.140625" style="57" customWidth="1"/>
    <col min="8680" max="8680" width="11.28125" style="57" customWidth="1"/>
    <col min="8681" max="8681" width="11.421875" style="57" customWidth="1"/>
    <col min="8682" max="8682" width="11.8515625" style="57" customWidth="1"/>
    <col min="8683" max="8683" width="2.00390625" style="57" customWidth="1"/>
    <col min="8684" max="8684" width="23.140625" style="57" customWidth="1"/>
    <col min="8685" max="8685" width="11.28125" style="57" customWidth="1"/>
    <col min="8686" max="8686" width="11.421875" style="57" customWidth="1"/>
    <col min="8687" max="8687" width="11.8515625" style="57" customWidth="1"/>
    <col min="8688" max="8688" width="2.140625" style="57" customWidth="1"/>
    <col min="8689" max="8689" width="23.140625" style="57" customWidth="1"/>
    <col min="8690" max="8690" width="11.28125" style="57" customWidth="1"/>
    <col min="8691" max="8691" width="11.421875" style="57" customWidth="1"/>
    <col min="8692" max="8692" width="11.8515625" style="57" customWidth="1"/>
    <col min="8693" max="8693" width="2.421875" style="57" customWidth="1"/>
    <col min="8694" max="8694" width="23.140625" style="57" customWidth="1"/>
    <col min="8695" max="8695" width="11.28125" style="57" customWidth="1"/>
    <col min="8696" max="8696" width="11.421875" style="57" customWidth="1"/>
    <col min="8697" max="8697" width="11.8515625" style="57" customWidth="1"/>
    <col min="8698" max="8925" width="9.140625" style="57" customWidth="1"/>
    <col min="8926" max="8926" width="16.28125" style="57" customWidth="1"/>
    <col min="8927" max="8927" width="2.28125" style="57" customWidth="1"/>
    <col min="8928" max="8928" width="5.00390625" style="57" customWidth="1"/>
    <col min="8929" max="8930" width="9.140625" style="57" customWidth="1"/>
    <col min="8931" max="8931" width="3.8515625" style="57" customWidth="1"/>
    <col min="8932" max="8932" width="26.00390625" style="57" customWidth="1"/>
    <col min="8933" max="8933" width="15.00390625" style="57" customWidth="1"/>
    <col min="8934" max="8934" width="2.57421875" style="57" customWidth="1"/>
    <col min="8935" max="8935" width="23.140625" style="57" customWidth="1"/>
    <col min="8936" max="8936" width="11.28125" style="57" customWidth="1"/>
    <col min="8937" max="8937" width="11.421875" style="57" customWidth="1"/>
    <col min="8938" max="8938" width="11.8515625" style="57" customWidth="1"/>
    <col min="8939" max="8939" width="2.00390625" style="57" customWidth="1"/>
    <col min="8940" max="8940" width="23.140625" style="57" customWidth="1"/>
    <col min="8941" max="8941" width="11.28125" style="57" customWidth="1"/>
    <col min="8942" max="8942" width="11.421875" style="57" customWidth="1"/>
    <col min="8943" max="8943" width="11.8515625" style="57" customWidth="1"/>
    <col min="8944" max="8944" width="2.140625" style="57" customWidth="1"/>
    <col min="8945" max="8945" width="23.140625" style="57" customWidth="1"/>
    <col min="8946" max="8946" width="11.28125" style="57" customWidth="1"/>
    <col min="8947" max="8947" width="11.421875" style="57" customWidth="1"/>
    <col min="8948" max="8948" width="11.8515625" style="57" customWidth="1"/>
    <col min="8949" max="8949" width="2.421875" style="57" customWidth="1"/>
    <col min="8950" max="8950" width="23.140625" style="57" customWidth="1"/>
    <col min="8951" max="8951" width="11.28125" style="57" customWidth="1"/>
    <col min="8952" max="8952" width="11.421875" style="57" customWidth="1"/>
    <col min="8953" max="8953" width="11.8515625" style="57" customWidth="1"/>
    <col min="8954" max="9181" width="9.140625" style="57" customWidth="1"/>
    <col min="9182" max="9182" width="16.28125" style="57" customWidth="1"/>
    <col min="9183" max="9183" width="2.28125" style="57" customWidth="1"/>
    <col min="9184" max="9184" width="5.00390625" style="57" customWidth="1"/>
    <col min="9185" max="9186" width="9.140625" style="57" customWidth="1"/>
    <col min="9187" max="9187" width="3.8515625" style="57" customWidth="1"/>
    <col min="9188" max="9188" width="26.00390625" style="57" customWidth="1"/>
    <col min="9189" max="9189" width="15.00390625" style="57" customWidth="1"/>
    <col min="9190" max="9190" width="2.57421875" style="57" customWidth="1"/>
    <col min="9191" max="9191" width="23.140625" style="57" customWidth="1"/>
    <col min="9192" max="9192" width="11.28125" style="57" customWidth="1"/>
    <col min="9193" max="9193" width="11.421875" style="57" customWidth="1"/>
    <col min="9194" max="9194" width="11.8515625" style="57" customWidth="1"/>
    <col min="9195" max="9195" width="2.00390625" style="57" customWidth="1"/>
    <col min="9196" max="9196" width="23.140625" style="57" customWidth="1"/>
    <col min="9197" max="9197" width="11.28125" style="57" customWidth="1"/>
    <col min="9198" max="9198" width="11.421875" style="57" customWidth="1"/>
    <col min="9199" max="9199" width="11.8515625" style="57" customWidth="1"/>
    <col min="9200" max="9200" width="2.140625" style="57" customWidth="1"/>
    <col min="9201" max="9201" width="23.140625" style="57" customWidth="1"/>
    <col min="9202" max="9202" width="11.28125" style="57" customWidth="1"/>
    <col min="9203" max="9203" width="11.421875" style="57" customWidth="1"/>
    <col min="9204" max="9204" width="11.8515625" style="57" customWidth="1"/>
    <col min="9205" max="9205" width="2.421875" style="57" customWidth="1"/>
    <col min="9206" max="9206" width="23.140625" style="57" customWidth="1"/>
    <col min="9207" max="9207" width="11.28125" style="57" customWidth="1"/>
    <col min="9208" max="9208" width="11.421875" style="57" customWidth="1"/>
    <col min="9209" max="9209" width="11.8515625" style="57" customWidth="1"/>
    <col min="9210" max="9437" width="9.140625" style="57" customWidth="1"/>
    <col min="9438" max="9438" width="16.28125" style="57" customWidth="1"/>
    <col min="9439" max="9439" width="2.28125" style="57" customWidth="1"/>
    <col min="9440" max="9440" width="5.00390625" style="57" customWidth="1"/>
    <col min="9441" max="9442" width="9.140625" style="57" customWidth="1"/>
    <col min="9443" max="9443" width="3.8515625" style="57" customWidth="1"/>
    <col min="9444" max="9444" width="26.00390625" style="57" customWidth="1"/>
    <col min="9445" max="9445" width="15.00390625" style="57" customWidth="1"/>
    <col min="9446" max="9446" width="2.57421875" style="57" customWidth="1"/>
    <col min="9447" max="9447" width="23.140625" style="57" customWidth="1"/>
    <col min="9448" max="9448" width="11.28125" style="57" customWidth="1"/>
    <col min="9449" max="9449" width="11.421875" style="57" customWidth="1"/>
    <col min="9450" max="9450" width="11.8515625" style="57" customWidth="1"/>
    <col min="9451" max="9451" width="2.00390625" style="57" customWidth="1"/>
    <col min="9452" max="9452" width="23.140625" style="57" customWidth="1"/>
    <col min="9453" max="9453" width="11.28125" style="57" customWidth="1"/>
    <col min="9454" max="9454" width="11.421875" style="57" customWidth="1"/>
    <col min="9455" max="9455" width="11.8515625" style="57" customWidth="1"/>
    <col min="9456" max="9456" width="2.140625" style="57" customWidth="1"/>
    <col min="9457" max="9457" width="23.140625" style="57" customWidth="1"/>
    <col min="9458" max="9458" width="11.28125" style="57" customWidth="1"/>
    <col min="9459" max="9459" width="11.421875" style="57" customWidth="1"/>
    <col min="9460" max="9460" width="11.8515625" style="57" customWidth="1"/>
    <col min="9461" max="9461" width="2.421875" style="57" customWidth="1"/>
    <col min="9462" max="9462" width="23.140625" style="57" customWidth="1"/>
    <col min="9463" max="9463" width="11.28125" style="57" customWidth="1"/>
    <col min="9464" max="9464" width="11.421875" style="57" customWidth="1"/>
    <col min="9465" max="9465" width="11.8515625" style="57" customWidth="1"/>
    <col min="9466" max="9693" width="9.140625" style="57" customWidth="1"/>
    <col min="9694" max="9694" width="16.28125" style="57" customWidth="1"/>
    <col min="9695" max="9695" width="2.28125" style="57" customWidth="1"/>
    <col min="9696" max="9696" width="5.00390625" style="57" customWidth="1"/>
    <col min="9697" max="9698" width="9.140625" style="57" customWidth="1"/>
    <col min="9699" max="9699" width="3.8515625" style="57" customWidth="1"/>
    <col min="9700" max="9700" width="26.00390625" style="57" customWidth="1"/>
    <col min="9701" max="9701" width="15.00390625" style="57" customWidth="1"/>
    <col min="9702" max="9702" width="2.57421875" style="57" customWidth="1"/>
    <col min="9703" max="9703" width="23.140625" style="57" customWidth="1"/>
    <col min="9704" max="9704" width="11.28125" style="57" customWidth="1"/>
    <col min="9705" max="9705" width="11.421875" style="57" customWidth="1"/>
    <col min="9706" max="9706" width="11.8515625" style="57" customWidth="1"/>
    <col min="9707" max="9707" width="2.00390625" style="57" customWidth="1"/>
    <col min="9708" max="9708" width="23.140625" style="57" customWidth="1"/>
    <col min="9709" max="9709" width="11.28125" style="57" customWidth="1"/>
    <col min="9710" max="9710" width="11.421875" style="57" customWidth="1"/>
    <col min="9711" max="9711" width="11.8515625" style="57" customWidth="1"/>
    <col min="9712" max="9712" width="2.140625" style="57" customWidth="1"/>
    <col min="9713" max="9713" width="23.140625" style="57" customWidth="1"/>
    <col min="9714" max="9714" width="11.28125" style="57" customWidth="1"/>
    <col min="9715" max="9715" width="11.421875" style="57" customWidth="1"/>
    <col min="9716" max="9716" width="11.8515625" style="57" customWidth="1"/>
    <col min="9717" max="9717" width="2.421875" style="57" customWidth="1"/>
    <col min="9718" max="9718" width="23.140625" style="57" customWidth="1"/>
    <col min="9719" max="9719" width="11.28125" style="57" customWidth="1"/>
    <col min="9720" max="9720" width="11.421875" style="57" customWidth="1"/>
    <col min="9721" max="9721" width="11.8515625" style="57" customWidth="1"/>
    <col min="9722" max="9949" width="9.140625" style="57" customWidth="1"/>
    <col min="9950" max="9950" width="16.28125" style="57" customWidth="1"/>
    <col min="9951" max="9951" width="2.28125" style="57" customWidth="1"/>
    <col min="9952" max="9952" width="5.00390625" style="57" customWidth="1"/>
    <col min="9953" max="9954" width="9.140625" style="57" customWidth="1"/>
    <col min="9955" max="9955" width="3.8515625" style="57" customWidth="1"/>
    <col min="9956" max="9956" width="26.00390625" style="57" customWidth="1"/>
    <col min="9957" max="9957" width="15.00390625" style="57" customWidth="1"/>
    <col min="9958" max="9958" width="2.57421875" style="57" customWidth="1"/>
    <col min="9959" max="9959" width="23.140625" style="57" customWidth="1"/>
    <col min="9960" max="9960" width="11.28125" style="57" customWidth="1"/>
    <col min="9961" max="9961" width="11.421875" style="57" customWidth="1"/>
    <col min="9962" max="9962" width="11.8515625" style="57" customWidth="1"/>
    <col min="9963" max="9963" width="2.00390625" style="57" customWidth="1"/>
    <col min="9964" max="9964" width="23.140625" style="57" customWidth="1"/>
    <col min="9965" max="9965" width="11.28125" style="57" customWidth="1"/>
    <col min="9966" max="9966" width="11.421875" style="57" customWidth="1"/>
    <col min="9967" max="9967" width="11.8515625" style="57" customWidth="1"/>
    <col min="9968" max="9968" width="2.140625" style="57" customWidth="1"/>
    <col min="9969" max="9969" width="23.140625" style="57" customWidth="1"/>
    <col min="9970" max="9970" width="11.28125" style="57" customWidth="1"/>
    <col min="9971" max="9971" width="11.421875" style="57" customWidth="1"/>
    <col min="9972" max="9972" width="11.8515625" style="57" customWidth="1"/>
    <col min="9973" max="9973" width="2.421875" style="57" customWidth="1"/>
    <col min="9974" max="9974" width="23.140625" style="57" customWidth="1"/>
    <col min="9975" max="9975" width="11.28125" style="57" customWidth="1"/>
    <col min="9976" max="9976" width="11.421875" style="57" customWidth="1"/>
    <col min="9977" max="9977" width="11.8515625" style="57" customWidth="1"/>
    <col min="9978" max="10205" width="9.140625" style="57" customWidth="1"/>
    <col min="10206" max="10206" width="16.28125" style="57" customWidth="1"/>
    <col min="10207" max="10207" width="2.28125" style="57" customWidth="1"/>
    <col min="10208" max="10208" width="5.00390625" style="57" customWidth="1"/>
    <col min="10209" max="10210" width="9.140625" style="57" customWidth="1"/>
    <col min="10211" max="10211" width="3.8515625" style="57" customWidth="1"/>
    <col min="10212" max="10212" width="26.00390625" style="57" customWidth="1"/>
    <col min="10213" max="10213" width="15.00390625" style="57" customWidth="1"/>
    <col min="10214" max="10214" width="2.57421875" style="57" customWidth="1"/>
    <col min="10215" max="10215" width="23.140625" style="57" customWidth="1"/>
    <col min="10216" max="10216" width="11.28125" style="57" customWidth="1"/>
    <col min="10217" max="10217" width="11.421875" style="57" customWidth="1"/>
    <col min="10218" max="10218" width="11.8515625" style="57" customWidth="1"/>
    <col min="10219" max="10219" width="2.00390625" style="57" customWidth="1"/>
    <col min="10220" max="10220" width="23.140625" style="57" customWidth="1"/>
    <col min="10221" max="10221" width="11.28125" style="57" customWidth="1"/>
    <col min="10222" max="10222" width="11.421875" style="57" customWidth="1"/>
    <col min="10223" max="10223" width="11.8515625" style="57" customWidth="1"/>
    <col min="10224" max="10224" width="2.140625" style="57" customWidth="1"/>
    <col min="10225" max="10225" width="23.140625" style="57" customWidth="1"/>
    <col min="10226" max="10226" width="11.28125" style="57" customWidth="1"/>
    <col min="10227" max="10227" width="11.421875" style="57" customWidth="1"/>
    <col min="10228" max="10228" width="11.8515625" style="57" customWidth="1"/>
    <col min="10229" max="10229" width="2.421875" style="57" customWidth="1"/>
    <col min="10230" max="10230" width="23.140625" style="57" customWidth="1"/>
    <col min="10231" max="10231" width="11.28125" style="57" customWidth="1"/>
    <col min="10232" max="10232" width="11.421875" style="57" customWidth="1"/>
    <col min="10233" max="10233" width="11.8515625" style="57" customWidth="1"/>
    <col min="10234" max="10461" width="9.140625" style="57" customWidth="1"/>
    <col min="10462" max="10462" width="16.28125" style="57" customWidth="1"/>
    <col min="10463" max="10463" width="2.28125" style="57" customWidth="1"/>
    <col min="10464" max="10464" width="5.00390625" style="57" customWidth="1"/>
    <col min="10465" max="10466" width="9.140625" style="57" customWidth="1"/>
    <col min="10467" max="10467" width="3.8515625" style="57" customWidth="1"/>
    <col min="10468" max="10468" width="26.00390625" style="57" customWidth="1"/>
    <col min="10469" max="10469" width="15.00390625" style="57" customWidth="1"/>
    <col min="10470" max="10470" width="2.57421875" style="57" customWidth="1"/>
    <col min="10471" max="10471" width="23.140625" style="57" customWidth="1"/>
    <col min="10472" max="10472" width="11.28125" style="57" customWidth="1"/>
    <col min="10473" max="10473" width="11.421875" style="57" customWidth="1"/>
    <col min="10474" max="10474" width="11.8515625" style="57" customWidth="1"/>
    <col min="10475" max="10475" width="2.00390625" style="57" customWidth="1"/>
    <col min="10476" max="10476" width="23.140625" style="57" customWidth="1"/>
    <col min="10477" max="10477" width="11.28125" style="57" customWidth="1"/>
    <col min="10478" max="10478" width="11.421875" style="57" customWidth="1"/>
    <col min="10479" max="10479" width="11.8515625" style="57" customWidth="1"/>
    <col min="10480" max="10480" width="2.140625" style="57" customWidth="1"/>
    <col min="10481" max="10481" width="23.140625" style="57" customWidth="1"/>
    <col min="10482" max="10482" width="11.28125" style="57" customWidth="1"/>
    <col min="10483" max="10483" width="11.421875" style="57" customWidth="1"/>
    <col min="10484" max="10484" width="11.8515625" style="57" customWidth="1"/>
    <col min="10485" max="10485" width="2.421875" style="57" customWidth="1"/>
    <col min="10486" max="10486" width="23.140625" style="57" customWidth="1"/>
    <col min="10487" max="10487" width="11.28125" style="57" customWidth="1"/>
    <col min="10488" max="10488" width="11.421875" style="57" customWidth="1"/>
    <col min="10489" max="10489" width="11.8515625" style="57" customWidth="1"/>
    <col min="10490" max="10717" width="9.140625" style="57" customWidth="1"/>
    <col min="10718" max="10718" width="16.28125" style="57" customWidth="1"/>
    <col min="10719" max="10719" width="2.28125" style="57" customWidth="1"/>
    <col min="10720" max="10720" width="5.00390625" style="57" customWidth="1"/>
    <col min="10721" max="10722" width="9.140625" style="57" customWidth="1"/>
    <col min="10723" max="10723" width="3.8515625" style="57" customWidth="1"/>
    <col min="10724" max="10724" width="26.00390625" style="57" customWidth="1"/>
    <col min="10725" max="10725" width="15.00390625" style="57" customWidth="1"/>
    <col min="10726" max="10726" width="2.57421875" style="57" customWidth="1"/>
    <col min="10727" max="10727" width="23.140625" style="57" customWidth="1"/>
    <col min="10728" max="10728" width="11.28125" style="57" customWidth="1"/>
    <col min="10729" max="10729" width="11.421875" style="57" customWidth="1"/>
    <col min="10730" max="10730" width="11.8515625" style="57" customWidth="1"/>
    <col min="10731" max="10731" width="2.00390625" style="57" customWidth="1"/>
    <col min="10732" max="10732" width="23.140625" style="57" customWidth="1"/>
    <col min="10733" max="10733" width="11.28125" style="57" customWidth="1"/>
    <col min="10734" max="10734" width="11.421875" style="57" customWidth="1"/>
    <col min="10735" max="10735" width="11.8515625" style="57" customWidth="1"/>
    <col min="10736" max="10736" width="2.140625" style="57" customWidth="1"/>
    <col min="10737" max="10737" width="23.140625" style="57" customWidth="1"/>
    <col min="10738" max="10738" width="11.28125" style="57" customWidth="1"/>
    <col min="10739" max="10739" width="11.421875" style="57" customWidth="1"/>
    <col min="10740" max="10740" width="11.8515625" style="57" customWidth="1"/>
    <col min="10741" max="10741" width="2.421875" style="57" customWidth="1"/>
    <col min="10742" max="10742" width="23.140625" style="57" customWidth="1"/>
    <col min="10743" max="10743" width="11.28125" style="57" customWidth="1"/>
    <col min="10744" max="10744" width="11.421875" style="57" customWidth="1"/>
    <col min="10745" max="10745" width="11.8515625" style="57" customWidth="1"/>
    <col min="10746" max="10973" width="9.140625" style="57" customWidth="1"/>
    <col min="10974" max="10974" width="16.28125" style="57" customWidth="1"/>
    <col min="10975" max="10975" width="2.28125" style="57" customWidth="1"/>
    <col min="10976" max="10976" width="5.00390625" style="57" customWidth="1"/>
    <col min="10977" max="10978" width="9.140625" style="57" customWidth="1"/>
    <col min="10979" max="10979" width="3.8515625" style="57" customWidth="1"/>
    <col min="10980" max="10980" width="26.00390625" style="57" customWidth="1"/>
    <col min="10981" max="10981" width="15.00390625" style="57" customWidth="1"/>
    <col min="10982" max="10982" width="2.57421875" style="57" customWidth="1"/>
    <col min="10983" max="10983" width="23.140625" style="57" customWidth="1"/>
    <col min="10984" max="10984" width="11.28125" style="57" customWidth="1"/>
    <col min="10985" max="10985" width="11.421875" style="57" customWidth="1"/>
    <col min="10986" max="10986" width="11.8515625" style="57" customWidth="1"/>
    <col min="10987" max="10987" width="2.00390625" style="57" customWidth="1"/>
    <col min="10988" max="10988" width="23.140625" style="57" customWidth="1"/>
    <col min="10989" max="10989" width="11.28125" style="57" customWidth="1"/>
    <col min="10990" max="10990" width="11.421875" style="57" customWidth="1"/>
    <col min="10991" max="10991" width="11.8515625" style="57" customWidth="1"/>
    <col min="10992" max="10992" width="2.140625" style="57" customWidth="1"/>
    <col min="10993" max="10993" width="23.140625" style="57" customWidth="1"/>
    <col min="10994" max="10994" width="11.28125" style="57" customWidth="1"/>
    <col min="10995" max="10995" width="11.421875" style="57" customWidth="1"/>
    <col min="10996" max="10996" width="11.8515625" style="57" customWidth="1"/>
    <col min="10997" max="10997" width="2.421875" style="57" customWidth="1"/>
    <col min="10998" max="10998" width="23.140625" style="57" customWidth="1"/>
    <col min="10999" max="10999" width="11.28125" style="57" customWidth="1"/>
    <col min="11000" max="11000" width="11.421875" style="57" customWidth="1"/>
    <col min="11001" max="11001" width="11.8515625" style="57" customWidth="1"/>
    <col min="11002" max="11229" width="9.140625" style="57" customWidth="1"/>
    <col min="11230" max="11230" width="16.28125" style="57" customWidth="1"/>
    <col min="11231" max="11231" width="2.28125" style="57" customWidth="1"/>
    <col min="11232" max="11232" width="5.00390625" style="57" customWidth="1"/>
    <col min="11233" max="11234" width="9.140625" style="57" customWidth="1"/>
    <col min="11235" max="11235" width="3.8515625" style="57" customWidth="1"/>
    <col min="11236" max="11236" width="26.00390625" style="57" customWidth="1"/>
    <col min="11237" max="11237" width="15.00390625" style="57" customWidth="1"/>
    <col min="11238" max="11238" width="2.57421875" style="57" customWidth="1"/>
    <col min="11239" max="11239" width="23.140625" style="57" customWidth="1"/>
    <col min="11240" max="11240" width="11.28125" style="57" customWidth="1"/>
    <col min="11241" max="11241" width="11.421875" style="57" customWidth="1"/>
    <col min="11242" max="11242" width="11.8515625" style="57" customWidth="1"/>
    <col min="11243" max="11243" width="2.00390625" style="57" customWidth="1"/>
    <col min="11244" max="11244" width="23.140625" style="57" customWidth="1"/>
    <col min="11245" max="11245" width="11.28125" style="57" customWidth="1"/>
    <col min="11246" max="11246" width="11.421875" style="57" customWidth="1"/>
    <col min="11247" max="11247" width="11.8515625" style="57" customWidth="1"/>
    <col min="11248" max="11248" width="2.140625" style="57" customWidth="1"/>
    <col min="11249" max="11249" width="23.140625" style="57" customWidth="1"/>
    <col min="11250" max="11250" width="11.28125" style="57" customWidth="1"/>
    <col min="11251" max="11251" width="11.421875" style="57" customWidth="1"/>
    <col min="11252" max="11252" width="11.8515625" style="57" customWidth="1"/>
    <col min="11253" max="11253" width="2.421875" style="57" customWidth="1"/>
    <col min="11254" max="11254" width="23.140625" style="57" customWidth="1"/>
    <col min="11255" max="11255" width="11.28125" style="57" customWidth="1"/>
    <col min="11256" max="11256" width="11.421875" style="57" customWidth="1"/>
    <col min="11257" max="11257" width="11.8515625" style="57" customWidth="1"/>
    <col min="11258" max="11485" width="9.140625" style="57" customWidth="1"/>
    <col min="11486" max="11486" width="16.28125" style="57" customWidth="1"/>
    <col min="11487" max="11487" width="2.28125" style="57" customWidth="1"/>
    <col min="11488" max="11488" width="5.00390625" style="57" customWidth="1"/>
    <col min="11489" max="11490" width="9.140625" style="57" customWidth="1"/>
    <col min="11491" max="11491" width="3.8515625" style="57" customWidth="1"/>
    <col min="11492" max="11492" width="26.00390625" style="57" customWidth="1"/>
    <col min="11493" max="11493" width="15.00390625" style="57" customWidth="1"/>
    <col min="11494" max="11494" width="2.57421875" style="57" customWidth="1"/>
    <col min="11495" max="11495" width="23.140625" style="57" customWidth="1"/>
    <col min="11496" max="11496" width="11.28125" style="57" customWidth="1"/>
    <col min="11497" max="11497" width="11.421875" style="57" customWidth="1"/>
    <col min="11498" max="11498" width="11.8515625" style="57" customWidth="1"/>
    <col min="11499" max="11499" width="2.00390625" style="57" customWidth="1"/>
    <col min="11500" max="11500" width="23.140625" style="57" customWidth="1"/>
    <col min="11501" max="11501" width="11.28125" style="57" customWidth="1"/>
    <col min="11502" max="11502" width="11.421875" style="57" customWidth="1"/>
    <col min="11503" max="11503" width="11.8515625" style="57" customWidth="1"/>
    <col min="11504" max="11504" width="2.140625" style="57" customWidth="1"/>
    <col min="11505" max="11505" width="23.140625" style="57" customWidth="1"/>
    <col min="11506" max="11506" width="11.28125" style="57" customWidth="1"/>
    <col min="11507" max="11507" width="11.421875" style="57" customWidth="1"/>
    <col min="11508" max="11508" width="11.8515625" style="57" customWidth="1"/>
    <col min="11509" max="11509" width="2.421875" style="57" customWidth="1"/>
    <col min="11510" max="11510" width="23.140625" style="57" customWidth="1"/>
    <col min="11511" max="11511" width="11.28125" style="57" customWidth="1"/>
    <col min="11512" max="11512" width="11.421875" style="57" customWidth="1"/>
    <col min="11513" max="11513" width="11.8515625" style="57" customWidth="1"/>
    <col min="11514" max="11741" width="9.140625" style="57" customWidth="1"/>
    <col min="11742" max="11742" width="16.28125" style="57" customWidth="1"/>
    <col min="11743" max="11743" width="2.28125" style="57" customWidth="1"/>
    <col min="11744" max="11744" width="5.00390625" style="57" customWidth="1"/>
    <col min="11745" max="11746" width="9.140625" style="57" customWidth="1"/>
    <col min="11747" max="11747" width="3.8515625" style="57" customWidth="1"/>
    <col min="11748" max="11748" width="26.00390625" style="57" customWidth="1"/>
    <col min="11749" max="11749" width="15.00390625" style="57" customWidth="1"/>
    <col min="11750" max="11750" width="2.57421875" style="57" customWidth="1"/>
    <col min="11751" max="11751" width="23.140625" style="57" customWidth="1"/>
    <col min="11752" max="11752" width="11.28125" style="57" customWidth="1"/>
    <col min="11753" max="11753" width="11.421875" style="57" customWidth="1"/>
    <col min="11754" max="11754" width="11.8515625" style="57" customWidth="1"/>
    <col min="11755" max="11755" width="2.00390625" style="57" customWidth="1"/>
    <col min="11756" max="11756" width="23.140625" style="57" customWidth="1"/>
    <col min="11757" max="11757" width="11.28125" style="57" customWidth="1"/>
    <col min="11758" max="11758" width="11.421875" style="57" customWidth="1"/>
    <col min="11759" max="11759" width="11.8515625" style="57" customWidth="1"/>
    <col min="11760" max="11760" width="2.140625" style="57" customWidth="1"/>
    <col min="11761" max="11761" width="23.140625" style="57" customWidth="1"/>
    <col min="11762" max="11762" width="11.28125" style="57" customWidth="1"/>
    <col min="11763" max="11763" width="11.421875" style="57" customWidth="1"/>
    <col min="11764" max="11764" width="11.8515625" style="57" customWidth="1"/>
    <col min="11765" max="11765" width="2.421875" style="57" customWidth="1"/>
    <col min="11766" max="11766" width="23.140625" style="57" customWidth="1"/>
    <col min="11767" max="11767" width="11.28125" style="57" customWidth="1"/>
    <col min="11768" max="11768" width="11.421875" style="57" customWidth="1"/>
    <col min="11769" max="11769" width="11.8515625" style="57" customWidth="1"/>
    <col min="11770" max="11997" width="9.140625" style="57" customWidth="1"/>
    <col min="11998" max="11998" width="16.28125" style="57" customWidth="1"/>
    <col min="11999" max="11999" width="2.28125" style="57" customWidth="1"/>
    <col min="12000" max="12000" width="5.00390625" style="57" customWidth="1"/>
    <col min="12001" max="12002" width="9.140625" style="57" customWidth="1"/>
    <col min="12003" max="12003" width="3.8515625" style="57" customWidth="1"/>
    <col min="12004" max="12004" width="26.00390625" style="57" customWidth="1"/>
    <col min="12005" max="12005" width="15.00390625" style="57" customWidth="1"/>
    <col min="12006" max="12006" width="2.57421875" style="57" customWidth="1"/>
    <col min="12007" max="12007" width="23.140625" style="57" customWidth="1"/>
    <col min="12008" max="12008" width="11.28125" style="57" customWidth="1"/>
    <col min="12009" max="12009" width="11.421875" style="57" customWidth="1"/>
    <col min="12010" max="12010" width="11.8515625" style="57" customWidth="1"/>
    <col min="12011" max="12011" width="2.00390625" style="57" customWidth="1"/>
    <col min="12012" max="12012" width="23.140625" style="57" customWidth="1"/>
    <col min="12013" max="12013" width="11.28125" style="57" customWidth="1"/>
    <col min="12014" max="12014" width="11.421875" style="57" customWidth="1"/>
    <col min="12015" max="12015" width="11.8515625" style="57" customWidth="1"/>
    <col min="12016" max="12016" width="2.140625" style="57" customWidth="1"/>
    <col min="12017" max="12017" width="23.140625" style="57" customWidth="1"/>
    <col min="12018" max="12018" width="11.28125" style="57" customWidth="1"/>
    <col min="12019" max="12019" width="11.421875" style="57" customWidth="1"/>
    <col min="12020" max="12020" width="11.8515625" style="57" customWidth="1"/>
    <col min="12021" max="12021" width="2.421875" style="57" customWidth="1"/>
    <col min="12022" max="12022" width="23.140625" style="57" customWidth="1"/>
    <col min="12023" max="12023" width="11.28125" style="57" customWidth="1"/>
    <col min="12024" max="12024" width="11.421875" style="57" customWidth="1"/>
    <col min="12025" max="12025" width="11.8515625" style="57" customWidth="1"/>
    <col min="12026" max="12253" width="9.140625" style="57" customWidth="1"/>
    <col min="12254" max="12254" width="16.28125" style="57" customWidth="1"/>
    <col min="12255" max="12255" width="2.28125" style="57" customWidth="1"/>
    <col min="12256" max="12256" width="5.00390625" style="57" customWidth="1"/>
    <col min="12257" max="12258" width="9.140625" style="57" customWidth="1"/>
    <col min="12259" max="12259" width="3.8515625" style="57" customWidth="1"/>
    <col min="12260" max="12260" width="26.00390625" style="57" customWidth="1"/>
    <col min="12261" max="12261" width="15.00390625" style="57" customWidth="1"/>
    <col min="12262" max="12262" width="2.57421875" style="57" customWidth="1"/>
    <col min="12263" max="12263" width="23.140625" style="57" customWidth="1"/>
    <col min="12264" max="12264" width="11.28125" style="57" customWidth="1"/>
    <col min="12265" max="12265" width="11.421875" style="57" customWidth="1"/>
    <col min="12266" max="12266" width="11.8515625" style="57" customWidth="1"/>
    <col min="12267" max="12267" width="2.00390625" style="57" customWidth="1"/>
    <col min="12268" max="12268" width="23.140625" style="57" customWidth="1"/>
    <col min="12269" max="12269" width="11.28125" style="57" customWidth="1"/>
    <col min="12270" max="12270" width="11.421875" style="57" customWidth="1"/>
    <col min="12271" max="12271" width="11.8515625" style="57" customWidth="1"/>
    <col min="12272" max="12272" width="2.140625" style="57" customWidth="1"/>
    <col min="12273" max="12273" width="23.140625" style="57" customWidth="1"/>
    <col min="12274" max="12274" width="11.28125" style="57" customWidth="1"/>
    <col min="12275" max="12275" width="11.421875" style="57" customWidth="1"/>
    <col min="12276" max="12276" width="11.8515625" style="57" customWidth="1"/>
    <col min="12277" max="12277" width="2.421875" style="57" customWidth="1"/>
    <col min="12278" max="12278" width="23.140625" style="57" customWidth="1"/>
    <col min="12279" max="12279" width="11.28125" style="57" customWidth="1"/>
    <col min="12280" max="12280" width="11.421875" style="57" customWidth="1"/>
    <col min="12281" max="12281" width="11.8515625" style="57" customWidth="1"/>
    <col min="12282" max="12509" width="9.140625" style="57" customWidth="1"/>
    <col min="12510" max="12510" width="16.28125" style="57" customWidth="1"/>
    <col min="12511" max="12511" width="2.28125" style="57" customWidth="1"/>
    <col min="12512" max="12512" width="5.00390625" style="57" customWidth="1"/>
    <col min="12513" max="12514" width="9.140625" style="57" customWidth="1"/>
    <col min="12515" max="12515" width="3.8515625" style="57" customWidth="1"/>
    <col min="12516" max="12516" width="26.00390625" style="57" customWidth="1"/>
    <col min="12517" max="12517" width="15.00390625" style="57" customWidth="1"/>
    <col min="12518" max="12518" width="2.57421875" style="57" customWidth="1"/>
    <col min="12519" max="12519" width="23.140625" style="57" customWidth="1"/>
    <col min="12520" max="12520" width="11.28125" style="57" customWidth="1"/>
    <col min="12521" max="12521" width="11.421875" style="57" customWidth="1"/>
    <col min="12522" max="12522" width="11.8515625" style="57" customWidth="1"/>
    <col min="12523" max="12523" width="2.00390625" style="57" customWidth="1"/>
    <col min="12524" max="12524" width="23.140625" style="57" customWidth="1"/>
    <col min="12525" max="12525" width="11.28125" style="57" customWidth="1"/>
    <col min="12526" max="12526" width="11.421875" style="57" customWidth="1"/>
    <col min="12527" max="12527" width="11.8515625" style="57" customWidth="1"/>
    <col min="12528" max="12528" width="2.140625" style="57" customWidth="1"/>
    <col min="12529" max="12529" width="23.140625" style="57" customWidth="1"/>
    <col min="12530" max="12530" width="11.28125" style="57" customWidth="1"/>
    <col min="12531" max="12531" width="11.421875" style="57" customWidth="1"/>
    <col min="12532" max="12532" width="11.8515625" style="57" customWidth="1"/>
    <col min="12533" max="12533" width="2.421875" style="57" customWidth="1"/>
    <col min="12534" max="12534" width="23.140625" style="57" customWidth="1"/>
    <col min="12535" max="12535" width="11.28125" style="57" customWidth="1"/>
    <col min="12536" max="12536" width="11.421875" style="57" customWidth="1"/>
    <col min="12537" max="12537" width="11.8515625" style="57" customWidth="1"/>
    <col min="12538" max="12765" width="9.140625" style="57" customWidth="1"/>
    <col min="12766" max="12766" width="16.28125" style="57" customWidth="1"/>
    <col min="12767" max="12767" width="2.28125" style="57" customWidth="1"/>
    <col min="12768" max="12768" width="5.00390625" style="57" customWidth="1"/>
    <col min="12769" max="12770" width="9.140625" style="57" customWidth="1"/>
    <col min="12771" max="12771" width="3.8515625" style="57" customWidth="1"/>
    <col min="12772" max="12772" width="26.00390625" style="57" customWidth="1"/>
    <col min="12773" max="12773" width="15.00390625" style="57" customWidth="1"/>
    <col min="12774" max="12774" width="2.57421875" style="57" customWidth="1"/>
    <col min="12775" max="12775" width="23.140625" style="57" customWidth="1"/>
    <col min="12776" max="12776" width="11.28125" style="57" customWidth="1"/>
    <col min="12777" max="12777" width="11.421875" style="57" customWidth="1"/>
    <col min="12778" max="12778" width="11.8515625" style="57" customWidth="1"/>
    <col min="12779" max="12779" width="2.00390625" style="57" customWidth="1"/>
    <col min="12780" max="12780" width="23.140625" style="57" customWidth="1"/>
    <col min="12781" max="12781" width="11.28125" style="57" customWidth="1"/>
    <col min="12782" max="12782" width="11.421875" style="57" customWidth="1"/>
    <col min="12783" max="12783" width="11.8515625" style="57" customWidth="1"/>
    <col min="12784" max="12784" width="2.140625" style="57" customWidth="1"/>
    <col min="12785" max="12785" width="23.140625" style="57" customWidth="1"/>
    <col min="12786" max="12786" width="11.28125" style="57" customWidth="1"/>
    <col min="12787" max="12787" width="11.421875" style="57" customWidth="1"/>
    <col min="12788" max="12788" width="11.8515625" style="57" customWidth="1"/>
    <col min="12789" max="12789" width="2.421875" style="57" customWidth="1"/>
    <col min="12790" max="12790" width="23.140625" style="57" customWidth="1"/>
    <col min="12791" max="12791" width="11.28125" style="57" customWidth="1"/>
    <col min="12792" max="12792" width="11.421875" style="57" customWidth="1"/>
    <col min="12793" max="12793" width="11.8515625" style="57" customWidth="1"/>
    <col min="12794" max="13021" width="9.140625" style="57" customWidth="1"/>
    <col min="13022" max="13022" width="16.28125" style="57" customWidth="1"/>
    <col min="13023" max="13023" width="2.28125" style="57" customWidth="1"/>
    <col min="13024" max="13024" width="5.00390625" style="57" customWidth="1"/>
    <col min="13025" max="13026" width="9.140625" style="57" customWidth="1"/>
    <col min="13027" max="13027" width="3.8515625" style="57" customWidth="1"/>
    <col min="13028" max="13028" width="26.00390625" style="57" customWidth="1"/>
    <col min="13029" max="13029" width="15.00390625" style="57" customWidth="1"/>
    <col min="13030" max="13030" width="2.57421875" style="57" customWidth="1"/>
    <col min="13031" max="13031" width="23.140625" style="57" customWidth="1"/>
    <col min="13032" max="13032" width="11.28125" style="57" customWidth="1"/>
    <col min="13033" max="13033" width="11.421875" style="57" customWidth="1"/>
    <col min="13034" max="13034" width="11.8515625" style="57" customWidth="1"/>
    <col min="13035" max="13035" width="2.00390625" style="57" customWidth="1"/>
    <col min="13036" max="13036" width="23.140625" style="57" customWidth="1"/>
    <col min="13037" max="13037" width="11.28125" style="57" customWidth="1"/>
    <col min="13038" max="13038" width="11.421875" style="57" customWidth="1"/>
    <col min="13039" max="13039" width="11.8515625" style="57" customWidth="1"/>
    <col min="13040" max="13040" width="2.140625" style="57" customWidth="1"/>
    <col min="13041" max="13041" width="23.140625" style="57" customWidth="1"/>
    <col min="13042" max="13042" width="11.28125" style="57" customWidth="1"/>
    <col min="13043" max="13043" width="11.421875" style="57" customWidth="1"/>
    <col min="13044" max="13044" width="11.8515625" style="57" customWidth="1"/>
    <col min="13045" max="13045" width="2.421875" style="57" customWidth="1"/>
    <col min="13046" max="13046" width="23.140625" style="57" customWidth="1"/>
    <col min="13047" max="13047" width="11.28125" style="57" customWidth="1"/>
    <col min="13048" max="13048" width="11.421875" style="57" customWidth="1"/>
    <col min="13049" max="13049" width="11.8515625" style="57" customWidth="1"/>
    <col min="13050" max="13277" width="9.140625" style="57" customWidth="1"/>
    <col min="13278" max="13278" width="16.28125" style="57" customWidth="1"/>
    <col min="13279" max="13279" width="2.28125" style="57" customWidth="1"/>
    <col min="13280" max="13280" width="5.00390625" style="57" customWidth="1"/>
    <col min="13281" max="13282" width="9.140625" style="57" customWidth="1"/>
    <col min="13283" max="13283" width="3.8515625" style="57" customWidth="1"/>
    <col min="13284" max="13284" width="26.00390625" style="57" customWidth="1"/>
    <col min="13285" max="13285" width="15.00390625" style="57" customWidth="1"/>
    <col min="13286" max="13286" width="2.57421875" style="57" customWidth="1"/>
    <col min="13287" max="13287" width="23.140625" style="57" customWidth="1"/>
    <col min="13288" max="13288" width="11.28125" style="57" customWidth="1"/>
    <col min="13289" max="13289" width="11.421875" style="57" customWidth="1"/>
    <col min="13290" max="13290" width="11.8515625" style="57" customWidth="1"/>
    <col min="13291" max="13291" width="2.00390625" style="57" customWidth="1"/>
    <col min="13292" max="13292" width="23.140625" style="57" customWidth="1"/>
    <col min="13293" max="13293" width="11.28125" style="57" customWidth="1"/>
    <col min="13294" max="13294" width="11.421875" style="57" customWidth="1"/>
    <col min="13295" max="13295" width="11.8515625" style="57" customWidth="1"/>
    <col min="13296" max="13296" width="2.140625" style="57" customWidth="1"/>
    <col min="13297" max="13297" width="23.140625" style="57" customWidth="1"/>
    <col min="13298" max="13298" width="11.28125" style="57" customWidth="1"/>
    <col min="13299" max="13299" width="11.421875" style="57" customWidth="1"/>
    <col min="13300" max="13300" width="11.8515625" style="57" customWidth="1"/>
    <col min="13301" max="13301" width="2.421875" style="57" customWidth="1"/>
    <col min="13302" max="13302" width="23.140625" style="57" customWidth="1"/>
    <col min="13303" max="13303" width="11.28125" style="57" customWidth="1"/>
    <col min="13304" max="13304" width="11.421875" style="57" customWidth="1"/>
    <col min="13305" max="13305" width="11.8515625" style="57" customWidth="1"/>
    <col min="13306" max="13533" width="9.140625" style="57" customWidth="1"/>
    <col min="13534" max="13534" width="16.28125" style="57" customWidth="1"/>
    <col min="13535" max="13535" width="2.28125" style="57" customWidth="1"/>
    <col min="13536" max="13536" width="5.00390625" style="57" customWidth="1"/>
    <col min="13537" max="13538" width="9.140625" style="57" customWidth="1"/>
    <col min="13539" max="13539" width="3.8515625" style="57" customWidth="1"/>
    <col min="13540" max="13540" width="26.00390625" style="57" customWidth="1"/>
    <col min="13541" max="13541" width="15.00390625" style="57" customWidth="1"/>
    <col min="13542" max="13542" width="2.57421875" style="57" customWidth="1"/>
    <col min="13543" max="13543" width="23.140625" style="57" customWidth="1"/>
    <col min="13544" max="13544" width="11.28125" style="57" customWidth="1"/>
    <col min="13545" max="13545" width="11.421875" style="57" customWidth="1"/>
    <col min="13546" max="13546" width="11.8515625" style="57" customWidth="1"/>
    <col min="13547" max="13547" width="2.00390625" style="57" customWidth="1"/>
    <col min="13548" max="13548" width="23.140625" style="57" customWidth="1"/>
    <col min="13549" max="13549" width="11.28125" style="57" customWidth="1"/>
    <col min="13550" max="13550" width="11.421875" style="57" customWidth="1"/>
    <col min="13551" max="13551" width="11.8515625" style="57" customWidth="1"/>
    <col min="13552" max="13552" width="2.140625" style="57" customWidth="1"/>
    <col min="13553" max="13553" width="23.140625" style="57" customWidth="1"/>
    <col min="13554" max="13554" width="11.28125" style="57" customWidth="1"/>
    <col min="13555" max="13555" width="11.421875" style="57" customWidth="1"/>
    <col min="13556" max="13556" width="11.8515625" style="57" customWidth="1"/>
    <col min="13557" max="13557" width="2.421875" style="57" customWidth="1"/>
    <col min="13558" max="13558" width="23.140625" style="57" customWidth="1"/>
    <col min="13559" max="13559" width="11.28125" style="57" customWidth="1"/>
    <col min="13560" max="13560" width="11.421875" style="57" customWidth="1"/>
    <col min="13561" max="13561" width="11.8515625" style="57" customWidth="1"/>
    <col min="13562" max="13789" width="9.140625" style="57" customWidth="1"/>
    <col min="13790" max="13790" width="16.28125" style="57" customWidth="1"/>
    <col min="13791" max="13791" width="2.28125" style="57" customWidth="1"/>
    <col min="13792" max="13792" width="5.00390625" style="57" customWidth="1"/>
    <col min="13793" max="13794" width="9.140625" style="57" customWidth="1"/>
    <col min="13795" max="13795" width="3.8515625" style="57" customWidth="1"/>
    <col min="13796" max="13796" width="26.00390625" style="57" customWidth="1"/>
    <col min="13797" max="13797" width="15.00390625" style="57" customWidth="1"/>
    <col min="13798" max="13798" width="2.57421875" style="57" customWidth="1"/>
    <col min="13799" max="13799" width="23.140625" style="57" customWidth="1"/>
    <col min="13800" max="13800" width="11.28125" style="57" customWidth="1"/>
    <col min="13801" max="13801" width="11.421875" style="57" customWidth="1"/>
    <col min="13802" max="13802" width="11.8515625" style="57" customWidth="1"/>
    <col min="13803" max="13803" width="2.00390625" style="57" customWidth="1"/>
    <col min="13804" max="13804" width="23.140625" style="57" customWidth="1"/>
    <col min="13805" max="13805" width="11.28125" style="57" customWidth="1"/>
    <col min="13806" max="13806" width="11.421875" style="57" customWidth="1"/>
    <col min="13807" max="13807" width="11.8515625" style="57" customWidth="1"/>
    <col min="13808" max="13808" width="2.140625" style="57" customWidth="1"/>
    <col min="13809" max="13809" width="23.140625" style="57" customWidth="1"/>
    <col min="13810" max="13810" width="11.28125" style="57" customWidth="1"/>
    <col min="13811" max="13811" width="11.421875" style="57" customWidth="1"/>
    <col min="13812" max="13812" width="11.8515625" style="57" customWidth="1"/>
    <col min="13813" max="13813" width="2.421875" style="57" customWidth="1"/>
    <col min="13814" max="13814" width="23.140625" style="57" customWidth="1"/>
    <col min="13815" max="13815" width="11.28125" style="57" customWidth="1"/>
    <col min="13816" max="13816" width="11.421875" style="57" customWidth="1"/>
    <col min="13817" max="13817" width="11.8515625" style="57" customWidth="1"/>
    <col min="13818" max="14045" width="9.140625" style="57" customWidth="1"/>
    <col min="14046" max="14046" width="16.28125" style="57" customWidth="1"/>
    <col min="14047" max="14047" width="2.28125" style="57" customWidth="1"/>
    <col min="14048" max="14048" width="5.00390625" style="57" customWidth="1"/>
    <col min="14049" max="14050" width="9.140625" style="57" customWidth="1"/>
    <col min="14051" max="14051" width="3.8515625" style="57" customWidth="1"/>
    <col min="14052" max="14052" width="26.00390625" style="57" customWidth="1"/>
    <col min="14053" max="14053" width="15.00390625" style="57" customWidth="1"/>
    <col min="14054" max="14054" width="2.57421875" style="57" customWidth="1"/>
    <col min="14055" max="14055" width="23.140625" style="57" customWidth="1"/>
    <col min="14056" max="14056" width="11.28125" style="57" customWidth="1"/>
    <col min="14057" max="14057" width="11.421875" style="57" customWidth="1"/>
    <col min="14058" max="14058" width="11.8515625" style="57" customWidth="1"/>
    <col min="14059" max="14059" width="2.00390625" style="57" customWidth="1"/>
    <col min="14060" max="14060" width="23.140625" style="57" customWidth="1"/>
    <col min="14061" max="14061" width="11.28125" style="57" customWidth="1"/>
    <col min="14062" max="14062" width="11.421875" style="57" customWidth="1"/>
    <col min="14063" max="14063" width="11.8515625" style="57" customWidth="1"/>
    <col min="14064" max="14064" width="2.140625" style="57" customWidth="1"/>
    <col min="14065" max="14065" width="23.140625" style="57" customWidth="1"/>
    <col min="14066" max="14066" width="11.28125" style="57" customWidth="1"/>
    <col min="14067" max="14067" width="11.421875" style="57" customWidth="1"/>
    <col min="14068" max="14068" width="11.8515625" style="57" customWidth="1"/>
    <col min="14069" max="14069" width="2.421875" style="57" customWidth="1"/>
    <col min="14070" max="14070" width="23.140625" style="57" customWidth="1"/>
    <col min="14071" max="14071" width="11.28125" style="57" customWidth="1"/>
    <col min="14072" max="14072" width="11.421875" style="57" customWidth="1"/>
    <col min="14073" max="14073" width="11.8515625" style="57" customWidth="1"/>
    <col min="14074" max="14301" width="9.140625" style="57" customWidth="1"/>
    <col min="14302" max="14302" width="16.28125" style="57" customWidth="1"/>
    <col min="14303" max="14303" width="2.28125" style="57" customWidth="1"/>
    <col min="14304" max="14304" width="5.00390625" style="57" customWidth="1"/>
    <col min="14305" max="14306" width="9.140625" style="57" customWidth="1"/>
    <col min="14307" max="14307" width="3.8515625" style="57" customWidth="1"/>
    <col min="14308" max="14308" width="26.00390625" style="57" customWidth="1"/>
    <col min="14309" max="14309" width="15.00390625" style="57" customWidth="1"/>
    <col min="14310" max="14310" width="2.57421875" style="57" customWidth="1"/>
    <col min="14311" max="14311" width="23.140625" style="57" customWidth="1"/>
    <col min="14312" max="14312" width="11.28125" style="57" customWidth="1"/>
    <col min="14313" max="14313" width="11.421875" style="57" customWidth="1"/>
    <col min="14314" max="14314" width="11.8515625" style="57" customWidth="1"/>
    <col min="14315" max="14315" width="2.00390625" style="57" customWidth="1"/>
    <col min="14316" max="14316" width="23.140625" style="57" customWidth="1"/>
    <col min="14317" max="14317" width="11.28125" style="57" customWidth="1"/>
    <col min="14318" max="14318" width="11.421875" style="57" customWidth="1"/>
    <col min="14319" max="14319" width="11.8515625" style="57" customWidth="1"/>
    <col min="14320" max="14320" width="2.140625" style="57" customWidth="1"/>
    <col min="14321" max="14321" width="23.140625" style="57" customWidth="1"/>
    <col min="14322" max="14322" width="11.28125" style="57" customWidth="1"/>
    <col min="14323" max="14323" width="11.421875" style="57" customWidth="1"/>
    <col min="14324" max="14324" width="11.8515625" style="57" customWidth="1"/>
    <col min="14325" max="14325" width="2.421875" style="57" customWidth="1"/>
    <col min="14326" max="14326" width="23.140625" style="57" customWidth="1"/>
    <col min="14327" max="14327" width="11.28125" style="57" customWidth="1"/>
    <col min="14328" max="14328" width="11.421875" style="57" customWidth="1"/>
    <col min="14329" max="14329" width="11.8515625" style="57" customWidth="1"/>
    <col min="14330" max="14557" width="9.140625" style="57" customWidth="1"/>
    <col min="14558" max="14558" width="16.28125" style="57" customWidth="1"/>
    <col min="14559" max="14559" width="2.28125" style="57" customWidth="1"/>
    <col min="14560" max="14560" width="5.00390625" style="57" customWidth="1"/>
    <col min="14561" max="14562" width="9.140625" style="57" customWidth="1"/>
    <col min="14563" max="14563" width="3.8515625" style="57" customWidth="1"/>
    <col min="14564" max="14564" width="26.00390625" style="57" customWidth="1"/>
    <col min="14565" max="14565" width="15.00390625" style="57" customWidth="1"/>
    <col min="14566" max="14566" width="2.57421875" style="57" customWidth="1"/>
    <col min="14567" max="14567" width="23.140625" style="57" customWidth="1"/>
    <col min="14568" max="14568" width="11.28125" style="57" customWidth="1"/>
    <col min="14569" max="14569" width="11.421875" style="57" customWidth="1"/>
    <col min="14570" max="14570" width="11.8515625" style="57" customWidth="1"/>
    <col min="14571" max="14571" width="2.00390625" style="57" customWidth="1"/>
    <col min="14572" max="14572" width="23.140625" style="57" customWidth="1"/>
    <col min="14573" max="14573" width="11.28125" style="57" customWidth="1"/>
    <col min="14574" max="14574" width="11.421875" style="57" customWidth="1"/>
    <col min="14575" max="14575" width="11.8515625" style="57" customWidth="1"/>
    <col min="14576" max="14576" width="2.140625" style="57" customWidth="1"/>
    <col min="14577" max="14577" width="23.140625" style="57" customWidth="1"/>
    <col min="14578" max="14578" width="11.28125" style="57" customWidth="1"/>
    <col min="14579" max="14579" width="11.421875" style="57" customWidth="1"/>
    <col min="14580" max="14580" width="11.8515625" style="57" customWidth="1"/>
    <col min="14581" max="14581" width="2.421875" style="57" customWidth="1"/>
    <col min="14582" max="14582" width="23.140625" style="57" customWidth="1"/>
    <col min="14583" max="14583" width="11.28125" style="57" customWidth="1"/>
    <col min="14584" max="14584" width="11.421875" style="57" customWidth="1"/>
    <col min="14585" max="14585" width="11.8515625" style="57" customWidth="1"/>
    <col min="14586" max="14813" width="9.140625" style="57" customWidth="1"/>
    <col min="14814" max="14814" width="16.28125" style="57" customWidth="1"/>
    <col min="14815" max="14815" width="2.28125" style="57" customWidth="1"/>
    <col min="14816" max="14816" width="5.00390625" style="57" customWidth="1"/>
    <col min="14817" max="14818" width="9.140625" style="57" customWidth="1"/>
    <col min="14819" max="14819" width="3.8515625" style="57" customWidth="1"/>
    <col min="14820" max="14820" width="26.00390625" style="57" customWidth="1"/>
    <col min="14821" max="14821" width="15.00390625" style="57" customWidth="1"/>
    <col min="14822" max="14822" width="2.57421875" style="57" customWidth="1"/>
    <col min="14823" max="14823" width="23.140625" style="57" customWidth="1"/>
    <col min="14824" max="14824" width="11.28125" style="57" customWidth="1"/>
    <col min="14825" max="14825" width="11.421875" style="57" customWidth="1"/>
    <col min="14826" max="14826" width="11.8515625" style="57" customWidth="1"/>
    <col min="14827" max="14827" width="2.00390625" style="57" customWidth="1"/>
    <col min="14828" max="14828" width="23.140625" style="57" customWidth="1"/>
    <col min="14829" max="14829" width="11.28125" style="57" customWidth="1"/>
    <col min="14830" max="14830" width="11.421875" style="57" customWidth="1"/>
    <col min="14831" max="14831" width="11.8515625" style="57" customWidth="1"/>
    <col min="14832" max="14832" width="2.140625" style="57" customWidth="1"/>
    <col min="14833" max="14833" width="23.140625" style="57" customWidth="1"/>
    <col min="14834" max="14834" width="11.28125" style="57" customWidth="1"/>
    <col min="14835" max="14835" width="11.421875" style="57" customWidth="1"/>
    <col min="14836" max="14836" width="11.8515625" style="57" customWidth="1"/>
    <col min="14837" max="14837" width="2.421875" style="57" customWidth="1"/>
    <col min="14838" max="14838" width="23.140625" style="57" customWidth="1"/>
    <col min="14839" max="14839" width="11.28125" style="57" customWidth="1"/>
    <col min="14840" max="14840" width="11.421875" style="57" customWidth="1"/>
    <col min="14841" max="14841" width="11.8515625" style="57" customWidth="1"/>
    <col min="14842" max="15069" width="9.140625" style="57" customWidth="1"/>
    <col min="15070" max="15070" width="16.28125" style="57" customWidth="1"/>
    <col min="15071" max="15071" width="2.28125" style="57" customWidth="1"/>
    <col min="15072" max="15072" width="5.00390625" style="57" customWidth="1"/>
    <col min="15073" max="15074" width="9.140625" style="57" customWidth="1"/>
    <col min="15075" max="15075" width="3.8515625" style="57" customWidth="1"/>
    <col min="15076" max="15076" width="26.00390625" style="57" customWidth="1"/>
    <col min="15077" max="15077" width="15.00390625" style="57" customWidth="1"/>
    <col min="15078" max="15078" width="2.57421875" style="57" customWidth="1"/>
    <col min="15079" max="15079" width="23.140625" style="57" customWidth="1"/>
    <col min="15080" max="15080" width="11.28125" style="57" customWidth="1"/>
    <col min="15081" max="15081" width="11.421875" style="57" customWidth="1"/>
    <col min="15082" max="15082" width="11.8515625" style="57" customWidth="1"/>
    <col min="15083" max="15083" width="2.00390625" style="57" customWidth="1"/>
    <col min="15084" max="15084" width="23.140625" style="57" customWidth="1"/>
    <col min="15085" max="15085" width="11.28125" style="57" customWidth="1"/>
    <col min="15086" max="15086" width="11.421875" style="57" customWidth="1"/>
    <col min="15087" max="15087" width="11.8515625" style="57" customWidth="1"/>
    <col min="15088" max="15088" width="2.140625" style="57" customWidth="1"/>
    <col min="15089" max="15089" width="23.140625" style="57" customWidth="1"/>
    <col min="15090" max="15090" width="11.28125" style="57" customWidth="1"/>
    <col min="15091" max="15091" width="11.421875" style="57" customWidth="1"/>
    <col min="15092" max="15092" width="11.8515625" style="57" customWidth="1"/>
    <col min="15093" max="15093" width="2.421875" style="57" customWidth="1"/>
    <col min="15094" max="15094" width="23.140625" style="57" customWidth="1"/>
    <col min="15095" max="15095" width="11.28125" style="57" customWidth="1"/>
    <col min="15096" max="15096" width="11.421875" style="57" customWidth="1"/>
    <col min="15097" max="15097" width="11.8515625" style="57" customWidth="1"/>
    <col min="15098" max="15325" width="9.140625" style="57" customWidth="1"/>
    <col min="15326" max="15326" width="16.28125" style="57" customWidth="1"/>
    <col min="15327" max="15327" width="2.28125" style="57" customWidth="1"/>
    <col min="15328" max="15328" width="5.00390625" style="57" customWidth="1"/>
    <col min="15329" max="15330" width="9.140625" style="57" customWidth="1"/>
    <col min="15331" max="15331" width="3.8515625" style="57" customWidth="1"/>
    <col min="15332" max="15332" width="26.00390625" style="57" customWidth="1"/>
    <col min="15333" max="15333" width="15.00390625" style="57" customWidth="1"/>
    <col min="15334" max="15334" width="2.57421875" style="57" customWidth="1"/>
    <col min="15335" max="15335" width="23.140625" style="57" customWidth="1"/>
    <col min="15336" max="15336" width="11.28125" style="57" customWidth="1"/>
    <col min="15337" max="15337" width="11.421875" style="57" customWidth="1"/>
    <col min="15338" max="15338" width="11.8515625" style="57" customWidth="1"/>
    <col min="15339" max="15339" width="2.00390625" style="57" customWidth="1"/>
    <col min="15340" max="15340" width="23.140625" style="57" customWidth="1"/>
    <col min="15341" max="15341" width="11.28125" style="57" customWidth="1"/>
    <col min="15342" max="15342" width="11.421875" style="57" customWidth="1"/>
    <col min="15343" max="15343" width="11.8515625" style="57" customWidth="1"/>
    <col min="15344" max="15344" width="2.140625" style="57" customWidth="1"/>
    <col min="15345" max="15345" width="23.140625" style="57" customWidth="1"/>
    <col min="15346" max="15346" width="11.28125" style="57" customWidth="1"/>
    <col min="15347" max="15347" width="11.421875" style="57" customWidth="1"/>
    <col min="15348" max="15348" width="11.8515625" style="57" customWidth="1"/>
    <col min="15349" max="15349" width="2.421875" style="57" customWidth="1"/>
    <col min="15350" max="15350" width="23.140625" style="57" customWidth="1"/>
    <col min="15351" max="15351" width="11.28125" style="57" customWidth="1"/>
    <col min="15352" max="15352" width="11.421875" style="57" customWidth="1"/>
    <col min="15353" max="15353" width="11.8515625" style="57" customWidth="1"/>
    <col min="15354" max="15581" width="9.140625" style="57" customWidth="1"/>
    <col min="15582" max="15582" width="16.28125" style="57" customWidth="1"/>
    <col min="15583" max="15583" width="2.28125" style="57" customWidth="1"/>
    <col min="15584" max="15584" width="5.00390625" style="57" customWidth="1"/>
    <col min="15585" max="15586" width="9.140625" style="57" customWidth="1"/>
    <col min="15587" max="15587" width="3.8515625" style="57" customWidth="1"/>
    <col min="15588" max="15588" width="26.00390625" style="57" customWidth="1"/>
    <col min="15589" max="15589" width="15.00390625" style="57" customWidth="1"/>
    <col min="15590" max="15590" width="2.57421875" style="57" customWidth="1"/>
    <col min="15591" max="15591" width="23.140625" style="57" customWidth="1"/>
    <col min="15592" max="15592" width="11.28125" style="57" customWidth="1"/>
    <col min="15593" max="15593" width="11.421875" style="57" customWidth="1"/>
    <col min="15594" max="15594" width="11.8515625" style="57" customWidth="1"/>
    <col min="15595" max="15595" width="2.00390625" style="57" customWidth="1"/>
    <col min="15596" max="15596" width="23.140625" style="57" customWidth="1"/>
    <col min="15597" max="15597" width="11.28125" style="57" customWidth="1"/>
    <col min="15598" max="15598" width="11.421875" style="57" customWidth="1"/>
    <col min="15599" max="15599" width="11.8515625" style="57" customWidth="1"/>
    <col min="15600" max="15600" width="2.140625" style="57" customWidth="1"/>
    <col min="15601" max="15601" width="23.140625" style="57" customWidth="1"/>
    <col min="15602" max="15602" width="11.28125" style="57" customWidth="1"/>
    <col min="15603" max="15603" width="11.421875" style="57" customWidth="1"/>
    <col min="15604" max="15604" width="11.8515625" style="57" customWidth="1"/>
    <col min="15605" max="15605" width="2.421875" style="57" customWidth="1"/>
    <col min="15606" max="15606" width="23.140625" style="57" customWidth="1"/>
    <col min="15607" max="15607" width="11.28125" style="57" customWidth="1"/>
    <col min="15608" max="15608" width="11.421875" style="57" customWidth="1"/>
    <col min="15609" max="15609" width="11.8515625" style="57" customWidth="1"/>
    <col min="15610" max="15837" width="9.140625" style="57" customWidth="1"/>
    <col min="15838" max="15838" width="16.28125" style="57" customWidth="1"/>
    <col min="15839" max="15839" width="2.28125" style="57" customWidth="1"/>
    <col min="15840" max="15840" width="5.00390625" style="57" customWidth="1"/>
    <col min="15841" max="15842" width="9.140625" style="57" customWidth="1"/>
    <col min="15843" max="15843" width="3.8515625" style="57" customWidth="1"/>
    <col min="15844" max="15844" width="26.00390625" style="57" customWidth="1"/>
    <col min="15845" max="15845" width="15.00390625" style="57" customWidth="1"/>
    <col min="15846" max="15846" width="2.57421875" style="57" customWidth="1"/>
    <col min="15847" max="15847" width="23.140625" style="57" customWidth="1"/>
    <col min="15848" max="15848" width="11.28125" style="57" customWidth="1"/>
    <col min="15849" max="15849" width="11.421875" style="57" customWidth="1"/>
    <col min="15850" max="15850" width="11.8515625" style="57" customWidth="1"/>
    <col min="15851" max="15851" width="2.00390625" style="57" customWidth="1"/>
    <col min="15852" max="15852" width="23.140625" style="57" customWidth="1"/>
    <col min="15853" max="15853" width="11.28125" style="57" customWidth="1"/>
    <col min="15854" max="15854" width="11.421875" style="57" customWidth="1"/>
    <col min="15855" max="15855" width="11.8515625" style="57" customWidth="1"/>
    <col min="15856" max="15856" width="2.140625" style="57" customWidth="1"/>
    <col min="15857" max="15857" width="23.140625" style="57" customWidth="1"/>
    <col min="15858" max="15858" width="11.28125" style="57" customWidth="1"/>
    <col min="15859" max="15859" width="11.421875" style="57" customWidth="1"/>
    <col min="15860" max="15860" width="11.8515625" style="57" customWidth="1"/>
    <col min="15861" max="15861" width="2.421875" style="57" customWidth="1"/>
    <col min="15862" max="15862" width="23.140625" style="57" customWidth="1"/>
    <col min="15863" max="15863" width="11.28125" style="57" customWidth="1"/>
    <col min="15864" max="15864" width="11.421875" style="57" customWidth="1"/>
    <col min="15865" max="15865" width="11.8515625" style="57" customWidth="1"/>
    <col min="15866" max="16093" width="9.140625" style="57" customWidth="1"/>
    <col min="16094" max="16094" width="16.28125" style="57" customWidth="1"/>
    <col min="16095" max="16095" width="2.28125" style="57" customWidth="1"/>
    <col min="16096" max="16096" width="5.00390625" style="57" customWidth="1"/>
    <col min="16097" max="16098" width="9.140625" style="57" customWidth="1"/>
    <col min="16099" max="16099" width="3.8515625" style="57" customWidth="1"/>
    <col min="16100" max="16100" width="26.00390625" style="57" customWidth="1"/>
    <col min="16101" max="16101" width="15.00390625" style="57" customWidth="1"/>
    <col min="16102" max="16102" width="2.57421875" style="57" customWidth="1"/>
    <col min="16103" max="16103" width="23.140625" style="57" customWidth="1"/>
    <col min="16104" max="16104" width="11.28125" style="57" customWidth="1"/>
    <col min="16105" max="16105" width="11.421875" style="57" customWidth="1"/>
    <col min="16106" max="16106" width="11.8515625" style="57" customWidth="1"/>
    <col min="16107" max="16107" width="2.00390625" style="57" customWidth="1"/>
    <col min="16108" max="16108" width="23.140625" style="57" customWidth="1"/>
    <col min="16109" max="16109" width="11.28125" style="57" customWidth="1"/>
    <col min="16110" max="16110" width="11.421875" style="57" customWidth="1"/>
    <col min="16111" max="16111" width="11.8515625" style="57" customWidth="1"/>
    <col min="16112" max="16112" width="2.140625" style="57" customWidth="1"/>
    <col min="16113" max="16113" width="23.140625" style="57" customWidth="1"/>
    <col min="16114" max="16114" width="11.28125" style="57" customWidth="1"/>
    <col min="16115" max="16115" width="11.421875" style="57" customWidth="1"/>
    <col min="16116" max="16116" width="11.8515625" style="57" customWidth="1"/>
    <col min="16117" max="16117" width="2.421875" style="57" customWidth="1"/>
    <col min="16118" max="16118" width="23.140625" style="57" customWidth="1"/>
    <col min="16119" max="16119" width="11.28125" style="57" customWidth="1"/>
    <col min="16120" max="16120" width="11.421875" style="57" customWidth="1"/>
    <col min="16121" max="16121" width="11.8515625" style="57" customWidth="1"/>
    <col min="16122" max="16384" width="9.140625" style="57" customWidth="1"/>
  </cols>
  <sheetData>
    <row r="1" ht="9" customHeight="1">
      <c r="H1" s="58"/>
    </row>
    <row r="2" spans="2:9" s="59" customFormat="1" ht="21.75" customHeight="1">
      <c r="B2" s="99"/>
      <c r="C2" s="99"/>
      <c r="D2" s="99"/>
      <c r="E2" s="99"/>
      <c r="F2" s="99"/>
      <c r="G2" s="99"/>
      <c r="H2" s="113" t="s">
        <v>1</v>
      </c>
      <c r="I2" s="99"/>
    </row>
    <row r="3" spans="2:9" s="59" customFormat="1" ht="15.75" customHeight="1">
      <c r="B3" s="100"/>
      <c r="C3" s="100"/>
      <c r="D3" s="100"/>
      <c r="E3" s="100"/>
      <c r="F3" s="100"/>
      <c r="G3" s="100"/>
      <c r="H3" s="114" t="s">
        <v>473</v>
      </c>
      <c r="I3" s="100"/>
    </row>
    <row r="4" spans="2:9" s="59" customFormat="1" ht="15.75" customHeight="1">
      <c r="B4" s="101"/>
      <c r="C4" s="101"/>
      <c r="D4" s="101"/>
      <c r="E4" s="101"/>
      <c r="F4" s="101"/>
      <c r="G4" s="101"/>
      <c r="H4" s="115" t="s">
        <v>792</v>
      </c>
      <c r="I4" s="101"/>
    </row>
    <row r="5" spans="1:9" s="59" customFormat="1" ht="31.5" customHeight="1">
      <c r="A5" s="60"/>
      <c r="B5" s="60"/>
      <c r="C5" s="60"/>
      <c r="D5" s="61"/>
      <c r="E5" s="61"/>
      <c r="F5" s="61"/>
      <c r="G5" s="61"/>
      <c r="H5" s="61"/>
      <c r="I5" s="61"/>
    </row>
    <row r="6" spans="1:9" s="63" customFormat="1" ht="19.5" customHeight="1">
      <c r="A6" s="64" t="str">
        <f>'II.I'!A6</f>
        <v>Reforma da praça Zé Paraíba</v>
      </c>
      <c r="B6" s="64"/>
      <c r="C6" s="65"/>
      <c r="D6" s="66"/>
      <c r="F6" s="116"/>
      <c r="I6" s="62"/>
    </row>
    <row r="7" spans="1:8" s="63" customFormat="1" ht="19.5" customHeight="1">
      <c r="A7" s="64" t="str">
        <f>'II.I'!A7</f>
        <v>Bairro: Cem Braças</v>
      </c>
      <c r="B7" s="64"/>
      <c r="C7" s="65"/>
      <c r="D7" s="66"/>
      <c r="F7" s="67"/>
      <c r="G7" s="68"/>
      <c r="H7" s="68"/>
    </row>
    <row r="8" ht="4.5" customHeight="1"/>
    <row r="9" spans="1:8" s="63" customFormat="1" ht="35.25" customHeight="1">
      <c r="A9" s="200" t="s">
        <v>794</v>
      </c>
      <c r="B9" s="200"/>
      <c r="C9" s="200"/>
      <c r="D9" s="200"/>
      <c r="E9" s="200"/>
      <c r="F9" s="200"/>
      <c r="G9" s="200"/>
      <c r="H9" s="200"/>
    </row>
    <row r="10" spans="1:8" ht="5.25" customHeight="1">
      <c r="A10" s="69"/>
      <c r="B10" s="70"/>
      <c r="C10" s="71"/>
      <c r="D10" s="71"/>
      <c r="E10" s="72"/>
      <c r="F10" s="72"/>
      <c r="G10" s="72"/>
      <c r="H10" s="72"/>
    </row>
    <row r="11" spans="1:8" s="73" customFormat="1" ht="15" customHeight="1">
      <c r="A11" s="165" t="s">
        <v>441</v>
      </c>
      <c r="B11" s="166"/>
      <c r="C11" s="166"/>
      <c r="D11" s="166"/>
      <c r="E11" s="166"/>
      <c r="F11" s="166"/>
      <c r="G11" s="166"/>
      <c r="H11" s="167"/>
    </row>
    <row r="12" spans="1:8" ht="15" customHeight="1">
      <c r="A12" s="171" t="s">
        <v>442</v>
      </c>
      <c r="B12" s="172"/>
      <c r="C12" s="172"/>
      <c r="D12" s="172"/>
      <c r="E12" s="172"/>
      <c r="F12" s="172"/>
      <c r="G12" s="173"/>
      <c r="H12" s="74" t="s">
        <v>443</v>
      </c>
    </row>
    <row r="13" spans="1:8" s="63" customFormat="1" ht="20.1" customHeight="1">
      <c r="A13" s="75" t="s">
        <v>444</v>
      </c>
      <c r="B13" s="76"/>
      <c r="C13" s="76"/>
      <c r="D13" s="76"/>
      <c r="E13" s="76"/>
      <c r="F13" s="43"/>
      <c r="G13" s="77"/>
      <c r="H13" s="78"/>
    </row>
    <row r="14" spans="1:8" s="63" customFormat="1" ht="20.1" customHeight="1">
      <c r="A14" s="75" t="s">
        <v>474</v>
      </c>
      <c r="B14" s="76"/>
      <c r="C14" s="76"/>
      <c r="D14" s="76"/>
      <c r="E14" s="76"/>
      <c r="F14" s="43"/>
      <c r="G14" s="77"/>
      <c r="H14" s="78"/>
    </row>
    <row r="15" spans="1:8" s="63" customFormat="1" ht="20.1" customHeight="1">
      <c r="A15" s="75" t="s">
        <v>475</v>
      </c>
      <c r="B15" s="76"/>
      <c r="C15" s="76"/>
      <c r="D15" s="76"/>
      <c r="E15" s="76"/>
      <c r="F15" s="43"/>
      <c r="G15" s="77"/>
      <c r="H15" s="78"/>
    </row>
    <row r="16" spans="1:8" s="63" customFormat="1" ht="20.1" customHeight="1" hidden="1">
      <c r="A16" s="75" t="s">
        <v>445</v>
      </c>
      <c r="B16" s="76"/>
      <c r="C16" s="76"/>
      <c r="D16" s="76"/>
      <c r="E16" s="76"/>
      <c r="F16" s="43"/>
      <c r="G16" s="77"/>
      <c r="H16" s="79">
        <v>0</v>
      </c>
    </row>
    <row r="17" spans="1:8" s="63" customFormat="1" ht="20.25" customHeight="1">
      <c r="A17" s="168" t="s">
        <v>446</v>
      </c>
      <c r="B17" s="169"/>
      <c r="C17" s="169"/>
      <c r="D17" s="169"/>
      <c r="E17" s="169"/>
      <c r="F17" s="169"/>
      <c r="G17" s="169"/>
      <c r="H17" s="80">
        <f>SUM(H13:H16)</f>
        <v>0</v>
      </c>
    </row>
    <row r="18" spans="1:8" s="73" customFormat="1" ht="15" customHeight="1">
      <c r="A18" s="165" t="s">
        <v>447</v>
      </c>
      <c r="B18" s="166"/>
      <c r="C18" s="166"/>
      <c r="D18" s="166"/>
      <c r="E18" s="166"/>
      <c r="F18" s="166"/>
      <c r="G18" s="166"/>
      <c r="H18" s="167"/>
    </row>
    <row r="19" spans="1:8" s="63" customFormat="1" ht="15" customHeight="1">
      <c r="A19" s="171" t="s">
        <v>442</v>
      </c>
      <c r="B19" s="172"/>
      <c r="C19" s="172"/>
      <c r="D19" s="172"/>
      <c r="E19" s="172"/>
      <c r="F19" s="172"/>
      <c r="G19" s="173"/>
      <c r="H19" s="74" t="s">
        <v>443</v>
      </c>
    </row>
    <row r="20" spans="1:8" s="63" customFormat="1" ht="20.1" customHeight="1">
      <c r="A20" s="81" t="s">
        <v>448</v>
      </c>
      <c r="B20" s="82"/>
      <c r="C20" s="82"/>
      <c r="D20" s="82"/>
      <c r="E20" s="83"/>
      <c r="F20" s="44"/>
      <c r="G20" s="84"/>
      <c r="H20" s="78"/>
    </row>
    <row r="21" spans="1:8" s="63" customFormat="1" ht="20.25" customHeight="1">
      <c r="A21" s="168" t="s">
        <v>449</v>
      </c>
      <c r="B21" s="169"/>
      <c r="C21" s="169"/>
      <c r="D21" s="169"/>
      <c r="E21" s="169"/>
      <c r="F21" s="169"/>
      <c r="G21" s="169"/>
      <c r="H21" s="80">
        <f>SUM(H20:H20)</f>
        <v>0</v>
      </c>
    </row>
    <row r="22" spans="1:8" s="73" customFormat="1" ht="15" customHeight="1">
      <c r="A22" s="165" t="s">
        <v>476</v>
      </c>
      <c r="B22" s="166"/>
      <c r="C22" s="166"/>
      <c r="D22" s="166"/>
      <c r="E22" s="166"/>
      <c r="F22" s="166"/>
      <c r="G22" s="166"/>
      <c r="H22" s="167"/>
    </row>
    <row r="23" spans="1:8" s="63" customFormat="1" ht="15" customHeight="1">
      <c r="A23" s="171" t="s">
        <v>442</v>
      </c>
      <c r="B23" s="172"/>
      <c r="C23" s="172"/>
      <c r="D23" s="172"/>
      <c r="E23" s="172"/>
      <c r="F23" s="172"/>
      <c r="G23" s="173"/>
      <c r="H23" s="74" t="s">
        <v>443</v>
      </c>
    </row>
    <row r="24" spans="1:8" s="63" customFormat="1" ht="20.1" customHeight="1">
      <c r="A24" s="174" t="s">
        <v>450</v>
      </c>
      <c r="B24" s="175"/>
      <c r="C24" s="175"/>
      <c r="D24" s="175"/>
      <c r="E24" s="175"/>
      <c r="F24" s="175"/>
      <c r="G24" s="176"/>
      <c r="H24" s="78"/>
    </row>
    <row r="25" spans="1:8" s="63" customFormat="1" ht="20.25" customHeight="1">
      <c r="A25" s="168" t="s">
        <v>451</v>
      </c>
      <c r="B25" s="169"/>
      <c r="C25" s="169"/>
      <c r="D25" s="169"/>
      <c r="E25" s="169"/>
      <c r="F25" s="169"/>
      <c r="G25" s="169"/>
      <c r="H25" s="80">
        <f>SUM(H24:H24)</f>
        <v>0</v>
      </c>
    </row>
    <row r="26" spans="1:8" s="73" customFormat="1" ht="15" customHeight="1">
      <c r="A26" s="165" t="s">
        <v>477</v>
      </c>
      <c r="B26" s="166"/>
      <c r="C26" s="166"/>
      <c r="D26" s="166"/>
      <c r="E26" s="166"/>
      <c r="F26" s="166"/>
      <c r="G26" s="166"/>
      <c r="H26" s="167"/>
    </row>
    <row r="27" spans="1:8" s="63" customFormat="1" ht="15" customHeight="1">
      <c r="A27" s="171" t="s">
        <v>442</v>
      </c>
      <c r="B27" s="172"/>
      <c r="C27" s="172"/>
      <c r="D27" s="172"/>
      <c r="E27" s="172"/>
      <c r="F27" s="172"/>
      <c r="G27" s="173"/>
      <c r="H27" s="74" t="s">
        <v>443</v>
      </c>
    </row>
    <row r="28" spans="1:8" s="63" customFormat="1" ht="16.5" customHeight="1">
      <c r="A28" s="75" t="s">
        <v>478</v>
      </c>
      <c r="B28" s="76"/>
      <c r="C28" s="76"/>
      <c r="D28" s="76"/>
      <c r="E28" s="76"/>
      <c r="F28" s="43"/>
      <c r="G28" s="85"/>
      <c r="H28" s="78">
        <v>5</v>
      </c>
    </row>
    <row r="29" spans="1:8" s="63" customFormat="1" ht="16.5" customHeight="1">
      <c r="A29" s="75" t="s">
        <v>452</v>
      </c>
      <c r="B29" s="76"/>
      <c r="C29" s="76"/>
      <c r="D29" s="76"/>
      <c r="E29" s="76"/>
      <c r="F29" s="43"/>
      <c r="G29" s="85"/>
      <c r="H29" s="86"/>
    </row>
    <row r="30" spans="1:8" s="63" customFormat="1" ht="16.5" customHeight="1">
      <c r="A30" s="75" t="s">
        <v>453</v>
      </c>
      <c r="B30" s="76"/>
      <c r="C30" s="76"/>
      <c r="D30" s="76"/>
      <c r="E30" s="76"/>
      <c r="F30" s="43"/>
      <c r="G30" s="85"/>
      <c r="H30" s="86"/>
    </row>
    <row r="31" spans="1:8" s="63" customFormat="1" ht="16.5" customHeight="1">
      <c r="A31" s="75" t="s">
        <v>479</v>
      </c>
      <c r="B31" s="76"/>
      <c r="C31" s="76"/>
      <c r="D31" s="76"/>
      <c r="E31" s="76"/>
      <c r="F31" s="43"/>
      <c r="G31" s="85"/>
      <c r="H31" s="86"/>
    </row>
    <row r="32" spans="1:8" s="63" customFormat="1" ht="20.25" customHeight="1">
      <c r="A32" s="168" t="s">
        <v>454</v>
      </c>
      <c r="B32" s="169"/>
      <c r="C32" s="169"/>
      <c r="D32" s="169"/>
      <c r="E32" s="169"/>
      <c r="F32" s="169"/>
      <c r="G32" s="170"/>
      <c r="H32" s="80">
        <f>SUM(H28:H31)</f>
        <v>5</v>
      </c>
    </row>
    <row r="33" spans="1:8" ht="12.75">
      <c r="A33" s="87"/>
      <c r="B33" s="88"/>
      <c r="C33" s="89"/>
      <c r="D33" s="90"/>
      <c r="E33" s="90"/>
      <c r="F33" s="90"/>
      <c r="G33" s="90"/>
      <c r="H33" s="91"/>
    </row>
    <row r="34" spans="1:8" ht="12.75">
      <c r="A34" s="177" t="s">
        <v>455</v>
      </c>
      <c r="B34" s="177"/>
      <c r="C34" s="177"/>
      <c r="D34" s="177"/>
      <c r="E34" s="177"/>
      <c r="F34" s="177"/>
      <c r="G34" s="177"/>
      <c r="H34" s="177"/>
    </row>
    <row r="35" spans="1:8" ht="13.5" thickBot="1">
      <c r="A35" s="92"/>
      <c r="B35" s="92"/>
      <c r="C35" s="92"/>
      <c r="D35" s="92"/>
      <c r="E35" s="92"/>
      <c r="F35" s="92"/>
      <c r="G35" s="92"/>
      <c r="H35" s="92"/>
    </row>
    <row r="36" spans="1:8" ht="24.75" customHeight="1" thickBot="1">
      <c r="A36" s="178" t="s">
        <v>456</v>
      </c>
      <c r="B36" s="181" t="s">
        <v>457</v>
      </c>
      <c r="C36" s="181"/>
      <c r="D36" s="181"/>
      <c r="E36" s="181"/>
      <c r="F36" s="181"/>
      <c r="G36" s="182" t="s">
        <v>458</v>
      </c>
      <c r="H36" s="185" t="s">
        <v>459</v>
      </c>
    </row>
    <row r="37" spans="1:8" ht="11.25" customHeight="1">
      <c r="A37" s="179"/>
      <c r="B37" s="188"/>
      <c r="C37" s="190" t="s">
        <v>460</v>
      </c>
      <c r="D37" s="191"/>
      <c r="E37" s="191"/>
      <c r="F37" s="191"/>
      <c r="G37" s="183"/>
      <c r="H37" s="186"/>
    </row>
    <row r="38" spans="1:8" ht="13.5" thickBot="1">
      <c r="A38" s="180"/>
      <c r="B38" s="189"/>
      <c r="C38" s="192"/>
      <c r="D38" s="192"/>
      <c r="E38" s="192"/>
      <c r="F38" s="192"/>
      <c r="G38" s="184"/>
      <c r="H38" s="187"/>
    </row>
    <row r="39" spans="1:8" ht="6" customHeight="1">
      <c r="A39" s="93"/>
      <c r="B39" s="94"/>
      <c r="C39" s="65"/>
      <c r="D39" s="65"/>
      <c r="E39" s="65"/>
      <c r="F39" s="65"/>
      <c r="G39" s="95"/>
      <c r="H39" s="96"/>
    </row>
    <row r="40" spans="1:8" ht="26.25" customHeight="1">
      <c r="A40" s="193" t="s">
        <v>461</v>
      </c>
      <c r="B40" s="193"/>
      <c r="C40" s="193"/>
      <c r="D40" s="193"/>
      <c r="E40" s="193"/>
      <c r="F40" s="193"/>
      <c r="G40" s="193"/>
      <c r="H40" s="193"/>
    </row>
    <row r="41" spans="1:8" ht="27.75" customHeight="1">
      <c r="A41" s="193" t="s">
        <v>462</v>
      </c>
      <c r="B41" s="193"/>
      <c r="C41" s="193"/>
      <c r="D41" s="193"/>
      <c r="E41" s="193"/>
      <c r="F41" s="193"/>
      <c r="G41" s="193"/>
      <c r="H41" s="193"/>
    </row>
    <row r="42" spans="1:8" ht="20.1" customHeight="1">
      <c r="A42" s="193" t="s">
        <v>463</v>
      </c>
      <c r="B42" s="193"/>
      <c r="C42" s="193"/>
      <c r="D42" s="193"/>
      <c r="E42" s="193"/>
      <c r="F42" s="193"/>
      <c r="G42" s="193"/>
      <c r="H42" s="193"/>
    </row>
    <row r="43" spans="1:8" s="63" customFormat="1" ht="20.1" customHeight="1">
      <c r="A43" s="193" t="s">
        <v>464</v>
      </c>
      <c r="B43" s="193"/>
      <c r="C43" s="193"/>
      <c r="D43" s="193"/>
      <c r="E43" s="193"/>
      <c r="F43" s="193"/>
      <c r="G43" s="193"/>
      <c r="H43" s="193"/>
    </row>
    <row r="44" spans="1:8" ht="6.75" customHeight="1" thickBot="1">
      <c r="A44" s="93"/>
      <c r="B44" s="94"/>
      <c r="C44" s="65"/>
      <c r="D44" s="65"/>
      <c r="E44" s="65"/>
      <c r="F44" s="65"/>
      <c r="G44" s="95"/>
      <c r="H44" s="96"/>
    </row>
    <row r="45" spans="6:8" ht="13.5" thickTop="1">
      <c r="F45" s="194" t="s">
        <v>484</v>
      </c>
      <c r="G45" s="195"/>
      <c r="H45" s="198">
        <f>(ROUND((1+H17/100)*(1+H21/100)*(1+H25/100)/(1-H32/100),4))-1</f>
        <v>0.05259999999999998</v>
      </c>
    </row>
    <row r="46" spans="1:8" ht="13.5" thickBot="1">
      <c r="A46" s="97"/>
      <c r="F46" s="196"/>
      <c r="G46" s="197"/>
      <c r="H46" s="199"/>
    </row>
    <row r="47" ht="13.5" thickTop="1"/>
  </sheetData>
  <mergeCells count="27">
    <mergeCell ref="A9:H9"/>
    <mergeCell ref="A27:G27"/>
    <mergeCell ref="A11:H11"/>
    <mergeCell ref="A12:G12"/>
    <mergeCell ref="A17:G17"/>
    <mergeCell ref="A18:H18"/>
    <mergeCell ref="A19:G19"/>
    <mergeCell ref="A21:G21"/>
    <mergeCell ref="A22:H22"/>
    <mergeCell ref="A23:G23"/>
    <mergeCell ref="A24:G24"/>
    <mergeCell ref="A25:G25"/>
    <mergeCell ref="A26:H26"/>
    <mergeCell ref="A32:G32"/>
    <mergeCell ref="A34:H34"/>
    <mergeCell ref="A36:A38"/>
    <mergeCell ref="B36:F36"/>
    <mergeCell ref="G36:G38"/>
    <mergeCell ref="H36:H38"/>
    <mergeCell ref="B37:B38"/>
    <mergeCell ref="C37:F38"/>
    <mergeCell ref="A41:H41"/>
    <mergeCell ref="A42:H42"/>
    <mergeCell ref="A43:H43"/>
    <mergeCell ref="A40:H40"/>
    <mergeCell ref="F45:G46"/>
    <mergeCell ref="H45:H46"/>
  </mergeCells>
  <printOptions horizontalCentered="1"/>
  <pageMargins left="0.7480314960629921" right="0.7480314960629921" top="0.5905511811023623" bottom="0.5905511811023623" header="0.31496062992125984" footer="0.31496062992125984"/>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2:P56"/>
  <sheetViews>
    <sheetView view="pageBreakPreview" zoomScale="70" zoomScaleSheetLayoutView="70" workbookViewId="0" topLeftCell="A1">
      <selection activeCell="A11" sqref="A11:C11"/>
    </sheetView>
  </sheetViews>
  <sheetFormatPr defaultColWidth="9.140625" defaultRowHeight="12.75"/>
  <cols>
    <col min="1" max="1" width="7.140625" style="22" customWidth="1"/>
    <col min="2" max="2" width="16.140625" style="29" customWidth="1"/>
    <col min="3" max="3" width="53.57421875" style="30" customWidth="1"/>
    <col min="4" max="5" width="17.8515625" style="22" bestFit="1" customWidth="1"/>
    <col min="6" max="6" width="18.57421875" style="22" bestFit="1" customWidth="1"/>
    <col min="7" max="7" width="20.00390625" style="22" bestFit="1" customWidth="1"/>
    <col min="8" max="8" width="19.57421875" style="22" bestFit="1" customWidth="1"/>
    <col min="9" max="10" width="20.00390625" style="22" bestFit="1" customWidth="1"/>
    <col min="11" max="11" width="20.28125" style="22" customWidth="1"/>
    <col min="12" max="12" width="20.28125" style="22" bestFit="1" customWidth="1"/>
    <col min="13" max="13" width="9.7109375" style="22" bestFit="1" customWidth="1"/>
    <col min="14" max="14" width="9.140625" style="22" customWidth="1"/>
    <col min="15" max="15" width="12.57421875" style="22" customWidth="1"/>
    <col min="16" max="16" width="9.28125" style="22" bestFit="1" customWidth="1"/>
    <col min="17" max="16384" width="9.140625" style="22" customWidth="1"/>
  </cols>
  <sheetData>
    <row r="1" ht="12.75"/>
    <row r="2" spans="1:15" s="1" customFormat="1" ht="15.75" customHeight="1">
      <c r="A2" s="162" t="s">
        <v>1</v>
      </c>
      <c r="B2" s="162"/>
      <c r="C2" s="162"/>
      <c r="D2" s="162"/>
      <c r="E2" s="162"/>
      <c r="F2" s="162"/>
      <c r="G2" s="162"/>
      <c r="H2" s="162"/>
      <c r="I2" s="162"/>
      <c r="J2" s="162"/>
      <c r="K2" s="162"/>
      <c r="L2" s="162"/>
      <c r="M2" s="162"/>
      <c r="N2" s="98"/>
      <c r="O2" s="98"/>
    </row>
    <row r="3" spans="1:15" s="1" customFormat="1" ht="15.75" customHeight="1">
      <c r="A3" s="163" t="s">
        <v>473</v>
      </c>
      <c r="B3" s="163"/>
      <c r="C3" s="163"/>
      <c r="D3" s="163"/>
      <c r="E3" s="163"/>
      <c r="F3" s="163"/>
      <c r="G3" s="163"/>
      <c r="H3" s="163"/>
      <c r="I3" s="163"/>
      <c r="J3" s="163"/>
      <c r="K3" s="163"/>
      <c r="L3" s="163"/>
      <c r="M3" s="163"/>
      <c r="N3" s="111"/>
      <c r="O3" s="111"/>
    </row>
    <row r="4" spans="1:15" s="1" customFormat="1" ht="15.75">
      <c r="A4" s="164" t="s">
        <v>483</v>
      </c>
      <c r="B4" s="164"/>
      <c r="C4" s="164"/>
      <c r="D4" s="164"/>
      <c r="E4" s="164"/>
      <c r="F4" s="164"/>
      <c r="G4" s="164"/>
      <c r="H4" s="164"/>
      <c r="I4" s="164"/>
      <c r="J4" s="164"/>
      <c r="K4" s="164"/>
      <c r="L4" s="164"/>
      <c r="M4" s="164"/>
      <c r="N4" s="112"/>
      <c r="O4" s="112"/>
    </row>
    <row r="5" spans="1:12" s="1" customFormat="1" ht="15" customHeight="1">
      <c r="A5" s="24"/>
      <c r="B5" s="24"/>
      <c r="C5" s="19"/>
      <c r="D5" s="19"/>
      <c r="E5" s="19"/>
      <c r="H5" s="17"/>
      <c r="I5" s="17"/>
      <c r="J5" s="17"/>
      <c r="K5" s="17"/>
      <c r="L5" s="18"/>
    </row>
    <row r="6" spans="1:11" s="1" customFormat="1" ht="20.25">
      <c r="A6" s="24"/>
      <c r="B6" s="24"/>
      <c r="C6" s="19"/>
      <c r="D6" s="19"/>
      <c r="E6" s="19"/>
      <c r="F6" s="19"/>
      <c r="G6" s="19"/>
      <c r="H6" s="19"/>
      <c r="I6" s="19"/>
      <c r="J6" s="19"/>
      <c r="K6" s="19"/>
    </row>
    <row r="7" spans="1:3" ht="15.75">
      <c r="A7" s="5" t="s">
        <v>520</v>
      </c>
      <c r="C7" s="25"/>
    </row>
    <row r="8" spans="1:11" ht="15.75">
      <c r="A8" s="5" t="s">
        <v>521</v>
      </c>
      <c r="C8" s="25"/>
      <c r="D8" s="28"/>
      <c r="E8" s="28"/>
      <c r="F8" s="28"/>
      <c r="G8" s="28"/>
      <c r="H8" s="28"/>
      <c r="I8" s="28"/>
      <c r="J8" s="28"/>
      <c r="K8" s="28"/>
    </row>
    <row r="9" spans="2:11" ht="16.5" thickBot="1">
      <c r="B9" s="5"/>
      <c r="C9" s="25"/>
      <c r="D9" s="21"/>
      <c r="E9" s="21"/>
      <c r="F9" s="21"/>
      <c r="G9" s="21"/>
      <c r="H9" s="21"/>
      <c r="I9" s="21"/>
      <c r="J9" s="21"/>
      <c r="K9" s="21"/>
    </row>
    <row r="10" spans="1:13" ht="27" customHeight="1" thickBot="1">
      <c r="A10" s="157" t="s">
        <v>795</v>
      </c>
      <c r="B10" s="158"/>
      <c r="C10" s="158"/>
      <c r="D10" s="158"/>
      <c r="E10" s="158"/>
      <c r="F10" s="158"/>
      <c r="G10" s="158"/>
      <c r="H10" s="158"/>
      <c r="I10" s="158"/>
      <c r="J10" s="158"/>
      <c r="K10" s="158"/>
      <c r="L10" s="158"/>
      <c r="M10" s="159"/>
    </row>
    <row r="11" spans="1:13" s="7" customFormat="1" ht="30" customHeight="1" thickBot="1">
      <c r="A11" s="160" t="s">
        <v>3</v>
      </c>
      <c r="B11" s="161"/>
      <c r="C11" s="161"/>
      <c r="D11" s="31" t="s">
        <v>438</v>
      </c>
      <c r="E11" s="31" t="s">
        <v>465</v>
      </c>
      <c r="F11" s="31" t="s">
        <v>466</v>
      </c>
      <c r="G11" s="31" t="s">
        <v>467</v>
      </c>
      <c r="H11" s="31" t="s">
        <v>468</v>
      </c>
      <c r="I11" s="31" t="s">
        <v>789</v>
      </c>
      <c r="J11" s="31" t="s">
        <v>790</v>
      </c>
      <c r="K11" s="31" t="s">
        <v>791</v>
      </c>
      <c r="L11" s="49" t="s">
        <v>436</v>
      </c>
      <c r="M11" s="32" t="s">
        <v>437</v>
      </c>
    </row>
    <row r="12" spans="1:16" ht="18" customHeight="1">
      <c r="A12" s="137">
        <v>1</v>
      </c>
      <c r="B12" s="139" t="str">
        <f>'II.I'!A13</f>
        <v>1. SERVIÇOS DE ESCRITÓRIO, LABORATÓRIO E CAMPO</v>
      </c>
      <c r="C12" s="140"/>
      <c r="D12" s="33">
        <f aca="true" t="shared" si="0" ref="D12:G12">ROUND(D13*$L$12,2)</f>
        <v>0</v>
      </c>
      <c r="E12" s="33">
        <f t="shared" si="0"/>
        <v>0</v>
      </c>
      <c r="F12" s="33">
        <f t="shared" si="0"/>
        <v>0</v>
      </c>
      <c r="G12" s="33">
        <f t="shared" si="0"/>
        <v>0</v>
      </c>
      <c r="H12" s="33">
        <f>TRUNC(H13*$L$12,2)</f>
        <v>0</v>
      </c>
      <c r="I12" s="33">
        <f aca="true" t="shared" si="1" ref="I12:K12">TRUNC(I13*$L$12,2)</f>
        <v>0</v>
      </c>
      <c r="J12" s="33">
        <f t="shared" si="1"/>
        <v>0</v>
      </c>
      <c r="K12" s="33">
        <f t="shared" si="1"/>
        <v>0</v>
      </c>
      <c r="L12" s="143">
        <f>'II.I'!I13</f>
        <v>0</v>
      </c>
      <c r="M12" s="145"/>
      <c r="O12" s="102"/>
      <c r="P12" s="53"/>
    </row>
    <row r="13" spans="1:13" ht="18" customHeight="1" thickBot="1">
      <c r="A13" s="138"/>
      <c r="B13" s="141"/>
      <c r="C13" s="142"/>
      <c r="D13" s="34"/>
      <c r="E13" s="34"/>
      <c r="F13" s="34"/>
      <c r="G13" s="34"/>
      <c r="H13" s="34"/>
      <c r="I13" s="34"/>
      <c r="J13" s="34"/>
      <c r="K13" s="34"/>
      <c r="L13" s="144"/>
      <c r="M13" s="146"/>
    </row>
    <row r="14" spans="1:15" ht="18" customHeight="1">
      <c r="A14" s="137">
        <f>A12+1</f>
        <v>2</v>
      </c>
      <c r="B14" s="139" t="str">
        <f>'II.I'!A20</f>
        <v>2. CANTEIRO DE OBRA</v>
      </c>
      <c r="C14" s="140"/>
      <c r="D14" s="33">
        <f>ROUND($L14*D15,2)</f>
        <v>0</v>
      </c>
      <c r="E14" s="33">
        <f>ROUND($L14*E15,2)</f>
        <v>0</v>
      </c>
      <c r="F14" s="33">
        <f>ROUND($L14*F15,2)</f>
        <v>0</v>
      </c>
      <c r="G14" s="33">
        <f>ROUND($L14*G15,2)</f>
        <v>0</v>
      </c>
      <c r="H14" s="33">
        <f>ROUND($L14*H15,2)</f>
        <v>0</v>
      </c>
      <c r="I14" s="33">
        <f aca="true" t="shared" si="2" ref="I14:K14">ROUND($L14*I15,2)</f>
        <v>0</v>
      </c>
      <c r="J14" s="33">
        <f t="shared" si="2"/>
        <v>0</v>
      </c>
      <c r="K14" s="33">
        <f t="shared" si="2"/>
        <v>0</v>
      </c>
      <c r="L14" s="143">
        <f>'II.I'!I20</f>
        <v>0</v>
      </c>
      <c r="M14" s="145"/>
      <c r="O14" s="102"/>
    </row>
    <row r="15" spans="1:13" ht="18" customHeight="1" thickBot="1">
      <c r="A15" s="138"/>
      <c r="B15" s="141"/>
      <c r="C15" s="142"/>
      <c r="D15" s="34"/>
      <c r="E15" s="34"/>
      <c r="F15" s="34"/>
      <c r="G15" s="34"/>
      <c r="H15" s="34"/>
      <c r="I15" s="34"/>
      <c r="J15" s="34"/>
      <c r="K15" s="34"/>
      <c r="L15" s="144"/>
      <c r="M15" s="146"/>
    </row>
    <row r="16" spans="1:15" ht="18" customHeight="1">
      <c r="A16" s="137">
        <f aca="true" t="shared" si="3" ref="A16">A14+1</f>
        <v>3</v>
      </c>
      <c r="B16" s="139" t="str">
        <f>'II.I'!A26</f>
        <v>3. MOVIMENTO DE TERRA</v>
      </c>
      <c r="C16" s="140"/>
      <c r="D16" s="33">
        <f>ROUNDUP($L16*D17,2)</f>
        <v>0</v>
      </c>
      <c r="E16" s="33">
        <f>ROUNDUP($L16*E17,2)</f>
        <v>0</v>
      </c>
      <c r="F16" s="33">
        <f aca="true" t="shared" si="4" ref="F16:K16">ROUNDUP($L16*F17,2)</f>
        <v>0</v>
      </c>
      <c r="G16" s="33">
        <f t="shared" si="4"/>
        <v>0</v>
      </c>
      <c r="H16" s="33">
        <f t="shared" si="4"/>
        <v>0</v>
      </c>
      <c r="I16" s="33">
        <f t="shared" si="4"/>
        <v>0</v>
      </c>
      <c r="J16" s="33">
        <f t="shared" si="4"/>
        <v>0</v>
      </c>
      <c r="K16" s="33">
        <f t="shared" si="4"/>
        <v>0</v>
      </c>
      <c r="L16" s="143">
        <f>'II.I'!I26</f>
        <v>0</v>
      </c>
      <c r="M16" s="145"/>
      <c r="O16" s="102"/>
    </row>
    <row r="17" spans="1:13" ht="18" customHeight="1" thickBot="1">
      <c r="A17" s="138"/>
      <c r="B17" s="141"/>
      <c r="C17" s="142"/>
      <c r="D17" s="34"/>
      <c r="E17" s="34"/>
      <c r="F17" s="34"/>
      <c r="G17" s="34"/>
      <c r="H17" s="34"/>
      <c r="I17" s="34"/>
      <c r="J17" s="34"/>
      <c r="K17" s="34"/>
      <c r="L17" s="144"/>
      <c r="M17" s="146"/>
    </row>
    <row r="18" spans="1:15" ht="18" customHeight="1">
      <c r="A18" s="137">
        <f aca="true" t="shared" si="5" ref="A18">A16+1</f>
        <v>4</v>
      </c>
      <c r="B18" s="139" t="str">
        <f>'II.I'!A33</f>
        <v>4. TRANSPORTES</v>
      </c>
      <c r="C18" s="140"/>
      <c r="D18" s="33">
        <f>ROUND($L18*D19,2)</f>
        <v>0</v>
      </c>
      <c r="E18" s="33">
        <f>ROUND($L18*E19,2)</f>
        <v>0</v>
      </c>
      <c r="F18" s="33">
        <f>ROUND($L18*F19,2)</f>
        <v>0</v>
      </c>
      <c r="G18" s="33">
        <f>ROUND($L18*G19,2)</f>
        <v>0</v>
      </c>
      <c r="H18" s="33">
        <f>ROUND($L18*H19,2)</f>
        <v>0</v>
      </c>
      <c r="I18" s="33">
        <f aca="true" t="shared" si="6" ref="I18:K18">ROUND($L18*I19,2)</f>
        <v>0</v>
      </c>
      <c r="J18" s="33">
        <f t="shared" si="6"/>
        <v>0</v>
      </c>
      <c r="K18" s="33">
        <f t="shared" si="6"/>
        <v>0</v>
      </c>
      <c r="L18" s="143">
        <f>'II.I'!I33</f>
        <v>0</v>
      </c>
      <c r="M18" s="145"/>
      <c r="O18" s="102"/>
    </row>
    <row r="19" spans="1:13" ht="18" customHeight="1" thickBot="1">
      <c r="A19" s="138"/>
      <c r="B19" s="141"/>
      <c r="C19" s="142"/>
      <c r="D19" s="34"/>
      <c r="E19" s="34"/>
      <c r="F19" s="34"/>
      <c r="G19" s="34"/>
      <c r="H19" s="34"/>
      <c r="I19" s="34"/>
      <c r="J19" s="34"/>
      <c r="K19" s="34"/>
      <c r="L19" s="144"/>
      <c r="M19" s="146"/>
    </row>
    <row r="20" spans="1:15" ht="18" customHeight="1">
      <c r="A20" s="137">
        <f aca="true" t="shared" si="7" ref="A20">A18+1</f>
        <v>5</v>
      </c>
      <c r="B20" s="139" t="str">
        <f>'II.I'!A38</f>
        <v>5. SERVIÇOS COMPLEMENTARES</v>
      </c>
      <c r="C20" s="140"/>
      <c r="D20" s="33">
        <f>ROUND($L20*D21,2)</f>
        <v>0</v>
      </c>
      <c r="E20" s="33">
        <f>ROUND($L20*E21,2)</f>
        <v>0</v>
      </c>
      <c r="F20" s="33">
        <f>ROUND($L20*F21,2)</f>
        <v>0</v>
      </c>
      <c r="G20" s="33">
        <f>ROUND($L20*G21,2)</f>
        <v>0</v>
      </c>
      <c r="H20" s="33">
        <f>ROUNDUP($L20*H21,2)</f>
        <v>0</v>
      </c>
      <c r="I20" s="33">
        <f aca="true" t="shared" si="8" ref="I20:K20">ROUNDUP($L20*I21,2)</f>
        <v>0</v>
      </c>
      <c r="J20" s="33">
        <f t="shared" si="8"/>
        <v>0</v>
      </c>
      <c r="K20" s="33">
        <f t="shared" si="8"/>
        <v>0</v>
      </c>
      <c r="L20" s="143">
        <f>'II.I'!I38</f>
        <v>0</v>
      </c>
      <c r="M20" s="145"/>
      <c r="O20" s="102"/>
    </row>
    <row r="21" spans="1:13" ht="18" customHeight="1" thickBot="1">
      <c r="A21" s="138"/>
      <c r="B21" s="141"/>
      <c r="C21" s="142"/>
      <c r="D21" s="34"/>
      <c r="E21" s="34"/>
      <c r="F21" s="34"/>
      <c r="G21" s="34"/>
      <c r="H21" s="34"/>
      <c r="I21" s="34"/>
      <c r="J21" s="34"/>
      <c r="K21" s="34"/>
      <c r="L21" s="144"/>
      <c r="M21" s="146"/>
    </row>
    <row r="22" spans="1:15" ht="18" customHeight="1">
      <c r="A22" s="137">
        <f aca="true" t="shared" si="9" ref="A22">A20+1</f>
        <v>6</v>
      </c>
      <c r="B22" s="139" t="str">
        <f>'II.I'!A65</f>
        <v>6. GALERIAS, DRENOS E CONEXÕES</v>
      </c>
      <c r="C22" s="140"/>
      <c r="D22" s="33">
        <f>ROUND($L22*D23,2)</f>
        <v>0</v>
      </c>
      <c r="E22" s="33">
        <f>ROUND($L22*E23,2)</f>
        <v>0</v>
      </c>
      <c r="F22" s="33">
        <f>ROUND($L22*F23,2)</f>
        <v>0</v>
      </c>
      <c r="G22" s="33">
        <f>ROUND($L22*G23,2)</f>
        <v>0</v>
      </c>
      <c r="H22" s="33">
        <f>ROUND($L22*H23,2)</f>
        <v>0</v>
      </c>
      <c r="I22" s="33">
        <f aca="true" t="shared" si="10" ref="I22:K22">ROUND($L22*I23,2)</f>
        <v>0</v>
      </c>
      <c r="J22" s="33">
        <f t="shared" si="10"/>
        <v>0</v>
      </c>
      <c r="K22" s="33">
        <f t="shared" si="10"/>
        <v>0</v>
      </c>
      <c r="L22" s="143">
        <f>'II.I'!I65</f>
        <v>0</v>
      </c>
      <c r="M22" s="145"/>
      <c r="O22" s="102"/>
    </row>
    <row r="23" spans="1:13" ht="18" customHeight="1" thickBot="1">
      <c r="A23" s="138"/>
      <c r="B23" s="141"/>
      <c r="C23" s="142"/>
      <c r="D23" s="34"/>
      <c r="E23" s="34"/>
      <c r="F23" s="34"/>
      <c r="G23" s="34"/>
      <c r="H23" s="34"/>
      <c r="I23" s="34"/>
      <c r="J23" s="34"/>
      <c r="K23" s="34"/>
      <c r="L23" s="144"/>
      <c r="M23" s="146"/>
    </row>
    <row r="24" spans="1:15" ht="18" customHeight="1">
      <c r="A24" s="137">
        <v>8</v>
      </c>
      <c r="B24" s="139" t="str">
        <f>'II.I'!A72</f>
        <v>8. BASES E PAVIMENTOS</v>
      </c>
      <c r="C24" s="140"/>
      <c r="D24" s="33">
        <f>ROUND($L24*D25,2)</f>
        <v>0</v>
      </c>
      <c r="E24" s="33">
        <f>ROUND($L24*E25,2)</f>
        <v>0</v>
      </c>
      <c r="F24" s="33">
        <f aca="true" t="shared" si="11" ref="F24:K24">ROUND($L24*F25,2)</f>
        <v>0</v>
      </c>
      <c r="G24" s="33">
        <f t="shared" si="11"/>
        <v>0</v>
      </c>
      <c r="H24" s="33">
        <f t="shared" si="11"/>
        <v>0</v>
      </c>
      <c r="I24" s="33">
        <f t="shared" si="11"/>
        <v>0</v>
      </c>
      <c r="J24" s="33">
        <f t="shared" si="11"/>
        <v>0</v>
      </c>
      <c r="K24" s="33">
        <f t="shared" si="11"/>
        <v>0</v>
      </c>
      <c r="L24" s="143">
        <f>'II.I'!I72</f>
        <v>0</v>
      </c>
      <c r="M24" s="145"/>
      <c r="O24" s="102"/>
    </row>
    <row r="25" spans="1:13" ht="18" customHeight="1" thickBot="1">
      <c r="A25" s="138"/>
      <c r="B25" s="141"/>
      <c r="C25" s="142"/>
      <c r="D25" s="34"/>
      <c r="E25" s="34"/>
      <c r="F25" s="34"/>
      <c r="G25" s="34"/>
      <c r="H25" s="34"/>
      <c r="I25" s="34"/>
      <c r="J25" s="34"/>
      <c r="K25" s="34"/>
      <c r="L25" s="144"/>
      <c r="M25" s="146"/>
    </row>
    <row r="26" spans="1:15" ht="18" customHeight="1">
      <c r="A26" s="137">
        <f aca="true" t="shared" si="12" ref="A26:A34">A24+1</f>
        <v>9</v>
      </c>
      <c r="B26" s="139" t="str">
        <f>'II.I'!A81</f>
        <v>9. SERVIÇOS DE PARQUES E JARDINS</v>
      </c>
      <c r="C26" s="140"/>
      <c r="D26" s="33">
        <f>ROUND($L26*D27,2)</f>
        <v>0</v>
      </c>
      <c r="E26" s="33">
        <f aca="true" t="shared" si="13" ref="E26">ROUND($L26*E27,2)</f>
        <v>0</v>
      </c>
      <c r="F26" s="33">
        <f aca="true" t="shared" si="14" ref="F26">ROUND($L26*F27,2)</f>
        <v>0</v>
      </c>
      <c r="G26" s="33">
        <f aca="true" t="shared" si="15" ref="G26">ROUND($L26*G27,2)</f>
        <v>0</v>
      </c>
      <c r="H26" s="33">
        <f aca="true" t="shared" si="16" ref="H26">ROUND($L26*H27,2)</f>
        <v>0</v>
      </c>
      <c r="I26" s="33">
        <f aca="true" t="shared" si="17" ref="I26">ROUND($L26*I27,2)</f>
        <v>0</v>
      </c>
      <c r="J26" s="33">
        <f>ROUND($L26*J27,2)</f>
        <v>0</v>
      </c>
      <c r="K26" s="33">
        <f aca="true" t="shared" si="18" ref="K26">ROUND($L26*K27,2)</f>
        <v>0</v>
      </c>
      <c r="L26" s="143">
        <f>'II.I'!I81</f>
        <v>0</v>
      </c>
      <c r="M26" s="145"/>
      <c r="O26" s="102"/>
    </row>
    <row r="27" spans="1:13" ht="18" customHeight="1" thickBot="1">
      <c r="A27" s="138"/>
      <c r="B27" s="141"/>
      <c r="C27" s="142"/>
      <c r="D27" s="34"/>
      <c r="E27" s="34"/>
      <c r="F27" s="34"/>
      <c r="G27" s="34"/>
      <c r="H27" s="34"/>
      <c r="I27" s="34"/>
      <c r="J27" s="34"/>
      <c r="K27" s="34"/>
      <c r="L27" s="144"/>
      <c r="M27" s="146"/>
    </row>
    <row r="28" spans="1:15" ht="18" customHeight="1">
      <c r="A28" s="137">
        <v>11</v>
      </c>
      <c r="B28" s="139" t="str">
        <f>'II.I'!A97</f>
        <v>11. ESTRUTURAS</v>
      </c>
      <c r="C28" s="140"/>
      <c r="D28" s="33">
        <f>ROUND($L28*D29,2)</f>
        <v>0</v>
      </c>
      <c r="E28" s="33">
        <f aca="true" t="shared" si="19" ref="E28">ROUND($L28*E29,2)</f>
        <v>0</v>
      </c>
      <c r="F28" s="33">
        <f>ROUND($L28*F29,2)</f>
        <v>0</v>
      </c>
      <c r="G28" s="33">
        <f aca="true" t="shared" si="20" ref="G28">ROUND($L28*G29,2)</f>
        <v>0</v>
      </c>
      <c r="H28" s="33">
        <f aca="true" t="shared" si="21" ref="H28">ROUND($L28*H29,2)</f>
        <v>0</v>
      </c>
      <c r="I28" s="33">
        <f aca="true" t="shared" si="22" ref="I28">ROUND($L28*I29,2)</f>
        <v>0</v>
      </c>
      <c r="J28" s="33">
        <f aca="true" t="shared" si="23" ref="J28">ROUND($L28*J29,2)</f>
        <v>0</v>
      </c>
      <c r="K28" s="33">
        <f aca="true" t="shared" si="24" ref="K28">ROUND($L28*K29,2)</f>
        <v>0</v>
      </c>
      <c r="L28" s="143">
        <f>'II.I'!I97</f>
        <v>0</v>
      </c>
      <c r="M28" s="145"/>
      <c r="O28" s="102"/>
    </row>
    <row r="29" spans="1:13" ht="18" customHeight="1" thickBot="1">
      <c r="A29" s="138"/>
      <c r="B29" s="141"/>
      <c r="C29" s="142"/>
      <c r="D29" s="34"/>
      <c r="E29" s="34"/>
      <c r="F29" s="34"/>
      <c r="G29" s="34"/>
      <c r="H29" s="34"/>
      <c r="I29" s="34"/>
      <c r="J29" s="34"/>
      <c r="K29" s="34"/>
      <c r="L29" s="144"/>
      <c r="M29" s="146"/>
    </row>
    <row r="30" spans="1:15" ht="18" customHeight="1">
      <c r="A30" s="137">
        <f t="shared" si="12"/>
        <v>12</v>
      </c>
      <c r="B30" s="139" t="str">
        <f>'II.I'!A103</f>
        <v>12. ALVENARIAS E DIVISÓRIAS</v>
      </c>
      <c r="C30" s="140"/>
      <c r="D30" s="33">
        <f>ROUND($L30*D31,2)</f>
        <v>0</v>
      </c>
      <c r="E30" s="33">
        <f aca="true" t="shared" si="25" ref="E30">ROUND($L30*E31,2)</f>
        <v>0</v>
      </c>
      <c r="F30" s="33">
        <f aca="true" t="shared" si="26" ref="F30">ROUND($L30*F31,2)</f>
        <v>0</v>
      </c>
      <c r="G30" s="33">
        <f aca="true" t="shared" si="27" ref="G30">ROUND($L30*G31,2)</f>
        <v>0</v>
      </c>
      <c r="H30" s="33">
        <f aca="true" t="shared" si="28" ref="H30">ROUND($L30*H31,2)</f>
        <v>0</v>
      </c>
      <c r="I30" s="33">
        <f aca="true" t="shared" si="29" ref="I30">ROUND($L30*I31,2)</f>
        <v>0</v>
      </c>
      <c r="J30" s="33">
        <f aca="true" t="shared" si="30" ref="J30">ROUND($L30*J31,2)</f>
        <v>0</v>
      </c>
      <c r="K30" s="33">
        <f aca="true" t="shared" si="31" ref="K30">ROUND($L30*K31,2)</f>
        <v>0</v>
      </c>
      <c r="L30" s="143">
        <f>'II.I'!I103</f>
        <v>0</v>
      </c>
      <c r="M30" s="145"/>
      <c r="O30" s="102"/>
    </row>
    <row r="31" spans="1:13" ht="18" customHeight="1" thickBot="1">
      <c r="A31" s="138"/>
      <c r="B31" s="141"/>
      <c r="C31" s="142"/>
      <c r="D31" s="34"/>
      <c r="E31" s="34"/>
      <c r="F31" s="34"/>
      <c r="G31" s="34"/>
      <c r="H31" s="34"/>
      <c r="I31" s="34"/>
      <c r="J31" s="34"/>
      <c r="K31" s="34"/>
      <c r="L31" s="144"/>
      <c r="M31" s="146"/>
    </row>
    <row r="32" spans="1:15" ht="18" customHeight="1">
      <c r="A32" s="137">
        <f aca="true" t="shared" si="32" ref="A24:A36">A30+1</f>
        <v>13</v>
      </c>
      <c r="B32" s="139" t="str">
        <f>'II.I'!A108</f>
        <v>13. REVESTIMENTO DE PAREDES, TETOS E PISOS</v>
      </c>
      <c r="C32" s="140"/>
      <c r="D32" s="33">
        <f>ROUND($L32*D33,2)</f>
        <v>0</v>
      </c>
      <c r="E32" s="33">
        <f aca="true" t="shared" si="33" ref="E32">ROUND($L32*E33,2)</f>
        <v>0</v>
      </c>
      <c r="F32" s="33">
        <f aca="true" t="shared" si="34" ref="F32">ROUND($L32*F33,2)</f>
        <v>0</v>
      </c>
      <c r="G32" s="33">
        <f aca="true" t="shared" si="35" ref="G32">ROUND($L32*G33,2)</f>
        <v>0</v>
      </c>
      <c r="H32" s="33">
        <f aca="true" t="shared" si="36" ref="H32">ROUND($L32*H33,2)</f>
        <v>0</v>
      </c>
      <c r="I32" s="33">
        <f aca="true" t="shared" si="37" ref="I32">ROUND($L32*I33,2)</f>
        <v>0</v>
      </c>
      <c r="J32" s="33">
        <f aca="true" t="shared" si="38" ref="J32">ROUND($L32*J33,2)</f>
        <v>0</v>
      </c>
      <c r="K32" s="33">
        <f aca="true" t="shared" si="39" ref="K32">ROUND($L32*K33,2)</f>
        <v>0</v>
      </c>
      <c r="L32" s="143">
        <f>'II.I'!I108</f>
        <v>0</v>
      </c>
      <c r="M32" s="145"/>
      <c r="O32" s="102"/>
    </row>
    <row r="33" spans="1:13" ht="18" customHeight="1" thickBot="1">
      <c r="A33" s="138"/>
      <c r="B33" s="141"/>
      <c r="C33" s="142"/>
      <c r="D33" s="34"/>
      <c r="E33" s="34"/>
      <c r="F33" s="34"/>
      <c r="G33" s="34"/>
      <c r="H33" s="34"/>
      <c r="I33" s="34"/>
      <c r="J33" s="34"/>
      <c r="K33" s="34"/>
      <c r="L33" s="144"/>
      <c r="M33" s="146"/>
    </row>
    <row r="34" spans="1:15" ht="18" customHeight="1">
      <c r="A34" s="137">
        <f t="shared" si="12"/>
        <v>14</v>
      </c>
      <c r="B34" s="139" t="str">
        <f>'II.I'!A128</f>
        <v>14. ESQUADRIAS DE PVC, FERRO, ALUMÍNIO OU MADEIRA, VIDRAÇAS E FERRAGENS</v>
      </c>
      <c r="C34" s="140"/>
      <c r="D34" s="33">
        <f>ROUND($L34*D35,2)</f>
        <v>0</v>
      </c>
      <c r="E34" s="33">
        <f aca="true" t="shared" si="40" ref="E34">ROUND($L34*E35,2)</f>
        <v>0</v>
      </c>
      <c r="F34" s="33">
        <f aca="true" t="shared" si="41" ref="F34">ROUND($L34*F35,2)</f>
        <v>0</v>
      </c>
      <c r="G34" s="33">
        <f>ROUND($L34*G35,2)</f>
        <v>0</v>
      </c>
      <c r="H34" s="33">
        <f aca="true" t="shared" si="42" ref="H34">ROUND($L34*H35,2)</f>
        <v>0</v>
      </c>
      <c r="I34" s="33">
        <f aca="true" t="shared" si="43" ref="I34">ROUND($L34*I35,2)</f>
        <v>0</v>
      </c>
      <c r="J34" s="33">
        <f aca="true" t="shared" si="44" ref="J34">ROUND($L34*J35,2)</f>
        <v>0</v>
      </c>
      <c r="K34" s="33">
        <f aca="true" t="shared" si="45" ref="K34">ROUND($L34*K35,2)</f>
        <v>0</v>
      </c>
      <c r="L34" s="143">
        <f>'II.I'!I128</f>
        <v>0</v>
      </c>
      <c r="M34" s="145"/>
      <c r="O34" s="102"/>
    </row>
    <row r="35" spans="1:13" ht="18" customHeight="1" thickBot="1">
      <c r="A35" s="138"/>
      <c r="B35" s="141"/>
      <c r="C35" s="142"/>
      <c r="D35" s="34"/>
      <c r="E35" s="34"/>
      <c r="F35" s="34"/>
      <c r="G35" s="34"/>
      <c r="H35" s="34"/>
      <c r="I35" s="34"/>
      <c r="J35" s="34"/>
      <c r="K35" s="34"/>
      <c r="L35" s="144"/>
      <c r="M35" s="146"/>
    </row>
    <row r="36" spans="1:15" ht="18" customHeight="1">
      <c r="A36" s="137">
        <f t="shared" si="32"/>
        <v>15</v>
      </c>
      <c r="B36" s="139" t="str">
        <f>'II.I'!A146</f>
        <v>15. INSTALAÇÕES ELÉTRICAS, HIDRÁULICAS, SANITÁRIAS E MECÂNICAS</v>
      </c>
      <c r="C36" s="140"/>
      <c r="D36" s="33">
        <f>ROUND($L36*D37,2)</f>
        <v>0</v>
      </c>
      <c r="E36" s="33">
        <f aca="true" t="shared" si="46" ref="E36">ROUND($L36*E37,2)</f>
        <v>0</v>
      </c>
      <c r="F36" s="33">
        <f aca="true" t="shared" si="47" ref="F36">ROUND($L36*F37,2)</f>
        <v>0</v>
      </c>
      <c r="G36" s="33">
        <f aca="true" t="shared" si="48" ref="G36">ROUND($L36*G37,2)</f>
        <v>0</v>
      </c>
      <c r="H36" s="33">
        <f aca="true" t="shared" si="49" ref="H36">ROUND($L36*H37,2)</f>
        <v>0</v>
      </c>
      <c r="I36" s="33">
        <f aca="true" t="shared" si="50" ref="I36">ROUND($L36*I37,2)</f>
        <v>0</v>
      </c>
      <c r="J36" s="33">
        <f>ROUND($L36*J37,2)</f>
        <v>0</v>
      </c>
      <c r="K36" s="33">
        <f aca="true" t="shared" si="51" ref="K36">ROUND($L36*K37,2)</f>
        <v>0</v>
      </c>
      <c r="L36" s="143">
        <f>'II.I'!I146</f>
        <v>0</v>
      </c>
      <c r="M36" s="145"/>
      <c r="O36" s="102"/>
    </row>
    <row r="37" spans="1:13" ht="18" customHeight="1" thickBot="1">
      <c r="A37" s="138"/>
      <c r="B37" s="141"/>
      <c r="C37" s="142"/>
      <c r="D37" s="34"/>
      <c r="E37" s="34"/>
      <c r="F37" s="34"/>
      <c r="G37" s="34"/>
      <c r="H37" s="34"/>
      <c r="I37" s="34"/>
      <c r="J37" s="34"/>
      <c r="K37" s="34"/>
      <c r="L37" s="144"/>
      <c r="M37" s="146"/>
    </row>
    <row r="38" spans="1:15" ht="18" customHeight="1">
      <c r="A38" s="137">
        <f aca="true" t="shared" si="52" ref="A38:A50">A36+1</f>
        <v>16</v>
      </c>
      <c r="B38" s="139" t="str">
        <f>'II.I'!A202</f>
        <v>16. COBERTURAS, ISOLAMENTOS E IMPERMEABILIZAÇÕES</v>
      </c>
      <c r="C38" s="140"/>
      <c r="D38" s="33">
        <f>ROUND($L38*D39,2)</f>
        <v>0</v>
      </c>
      <c r="E38" s="33">
        <f aca="true" t="shared" si="53" ref="E38">ROUND($L38*E39,2)</f>
        <v>0</v>
      </c>
      <c r="F38" s="33">
        <f aca="true" t="shared" si="54" ref="F38">ROUND($L38*F39,2)</f>
        <v>0</v>
      </c>
      <c r="G38" s="33">
        <f aca="true" t="shared" si="55" ref="G38">ROUND($L38*G39,2)</f>
        <v>0</v>
      </c>
      <c r="H38" s="33">
        <f aca="true" t="shared" si="56" ref="H38">ROUND($L38*H39,2)</f>
        <v>0</v>
      </c>
      <c r="I38" s="33">
        <f aca="true" t="shared" si="57" ref="I38">ROUND($L38*I39,2)</f>
        <v>0</v>
      </c>
      <c r="J38" s="33">
        <f aca="true" t="shared" si="58" ref="J38">ROUND($L38*J39,2)</f>
        <v>0</v>
      </c>
      <c r="K38" s="33">
        <f aca="true" t="shared" si="59" ref="K38">ROUND($L38*K39,2)</f>
        <v>0</v>
      </c>
      <c r="L38" s="143">
        <f>'II.I'!I202</f>
        <v>0</v>
      </c>
      <c r="M38" s="145"/>
      <c r="O38" s="102"/>
    </row>
    <row r="39" spans="1:13" ht="18" customHeight="1" thickBot="1">
      <c r="A39" s="138"/>
      <c r="B39" s="141"/>
      <c r="C39" s="142"/>
      <c r="D39" s="34"/>
      <c r="E39" s="34"/>
      <c r="F39" s="34"/>
      <c r="G39" s="34"/>
      <c r="H39" s="34"/>
      <c r="I39" s="34"/>
      <c r="J39" s="34"/>
      <c r="K39" s="34"/>
      <c r="L39" s="144"/>
      <c r="M39" s="146"/>
    </row>
    <row r="40" spans="1:15" ht="18" customHeight="1">
      <c r="A40" s="137">
        <f aca="true" t="shared" si="60" ref="A40:A48">A38+1</f>
        <v>17</v>
      </c>
      <c r="B40" s="139" t="str">
        <f>'II.I'!A209</f>
        <v>17. PINTURAS</v>
      </c>
      <c r="C40" s="140"/>
      <c r="D40" s="33">
        <f>ROUND($L40*D41,2)</f>
        <v>0</v>
      </c>
      <c r="E40" s="33">
        <f aca="true" t="shared" si="61" ref="E40">ROUND($L40*E41,2)</f>
        <v>0</v>
      </c>
      <c r="F40" s="33">
        <f aca="true" t="shared" si="62" ref="F40">ROUND($L40*F41,2)</f>
        <v>0</v>
      </c>
      <c r="G40" s="33">
        <f aca="true" t="shared" si="63" ref="G40">ROUND($L40*G41,2)</f>
        <v>0</v>
      </c>
      <c r="H40" s="33">
        <f aca="true" t="shared" si="64" ref="H40">ROUND($L40*H41,2)</f>
        <v>0</v>
      </c>
      <c r="I40" s="33">
        <f>ROUND($L40*I41,2)</f>
        <v>0</v>
      </c>
      <c r="J40" s="33">
        <f aca="true" t="shared" si="65" ref="J40">ROUND($L40*J41,2)</f>
        <v>0</v>
      </c>
      <c r="K40" s="33">
        <f aca="true" t="shared" si="66" ref="K40">ROUND($L40*K41,2)</f>
        <v>0</v>
      </c>
      <c r="L40" s="143">
        <f>'II.I'!I209</f>
        <v>0</v>
      </c>
      <c r="M40" s="145"/>
      <c r="O40" s="102"/>
    </row>
    <row r="41" spans="1:13" ht="18" customHeight="1" thickBot="1">
      <c r="A41" s="138"/>
      <c r="B41" s="141"/>
      <c r="C41" s="142"/>
      <c r="D41" s="34"/>
      <c r="E41" s="34"/>
      <c r="F41" s="34"/>
      <c r="G41" s="34"/>
      <c r="H41" s="34"/>
      <c r="I41" s="34"/>
      <c r="J41" s="34"/>
      <c r="K41" s="34"/>
      <c r="L41" s="144"/>
      <c r="M41" s="146"/>
    </row>
    <row r="42" spans="1:15" ht="18" customHeight="1">
      <c r="A42" s="137">
        <f t="shared" si="52"/>
        <v>18</v>
      </c>
      <c r="B42" s="139" t="str">
        <f>'II.I'!A219</f>
        <v>18. APARELHOS HIDRÁULICOS, SANITÁRIOS, ELÉTRICOS, MECÂNICOS E ESPORTIVOS</v>
      </c>
      <c r="C42" s="140"/>
      <c r="D42" s="33">
        <f>ROUND($L42*D43,2)</f>
        <v>0</v>
      </c>
      <c r="E42" s="33">
        <f aca="true" t="shared" si="67" ref="E42">ROUND($L42*E43,2)</f>
        <v>0</v>
      </c>
      <c r="F42" s="33">
        <f aca="true" t="shared" si="68" ref="F42">ROUND($L42*F43,2)</f>
        <v>0</v>
      </c>
      <c r="G42" s="33">
        <f aca="true" t="shared" si="69" ref="G42">ROUND($L42*G43,2)</f>
        <v>0</v>
      </c>
      <c r="H42" s="33">
        <f aca="true" t="shared" si="70" ref="H42">ROUND($L42*H43,2)</f>
        <v>0</v>
      </c>
      <c r="I42" s="33">
        <f aca="true" t="shared" si="71" ref="I42">ROUND($L42*I43,2)</f>
        <v>0</v>
      </c>
      <c r="J42" s="33">
        <f aca="true" t="shared" si="72" ref="J42">ROUND($L42*J43,2)</f>
        <v>0</v>
      </c>
      <c r="K42" s="33">
        <f aca="true" t="shared" si="73" ref="K42">ROUND($L42*K43,2)</f>
        <v>0</v>
      </c>
      <c r="L42" s="143">
        <f>'II.I'!I219</f>
        <v>0</v>
      </c>
      <c r="M42" s="145"/>
      <c r="O42" s="102"/>
    </row>
    <row r="43" spans="1:13" ht="18" customHeight="1" thickBot="1">
      <c r="A43" s="138"/>
      <c r="B43" s="141"/>
      <c r="C43" s="142"/>
      <c r="D43" s="34"/>
      <c r="E43" s="34"/>
      <c r="F43" s="34"/>
      <c r="G43" s="34"/>
      <c r="H43" s="34"/>
      <c r="I43" s="34"/>
      <c r="J43" s="34"/>
      <c r="K43" s="34"/>
      <c r="L43" s="144"/>
      <c r="M43" s="146"/>
    </row>
    <row r="44" spans="1:15" ht="18" customHeight="1">
      <c r="A44" s="137">
        <f t="shared" si="60"/>
        <v>19</v>
      </c>
      <c r="B44" s="139" t="str">
        <f>'II.I'!A236</f>
        <v>19. ALUGUEL DE EQUIPAMENTOS</v>
      </c>
      <c r="C44" s="140"/>
      <c r="D44" s="33">
        <f>ROUND($L44*D45,2)</f>
        <v>0</v>
      </c>
      <c r="E44" s="33">
        <f>ROUND($L44*E45,2)</f>
        <v>0</v>
      </c>
      <c r="F44" s="33">
        <f aca="true" t="shared" si="74" ref="F44">ROUND($L44*F45,2)</f>
        <v>0</v>
      </c>
      <c r="G44" s="33">
        <f aca="true" t="shared" si="75" ref="G44">ROUND($L44*G45,2)</f>
        <v>0</v>
      </c>
      <c r="H44" s="33">
        <f aca="true" t="shared" si="76" ref="H44">ROUND($L44*H45,2)</f>
        <v>0</v>
      </c>
      <c r="I44" s="33">
        <f aca="true" t="shared" si="77" ref="I44">ROUND($L44*I45,2)</f>
        <v>0</v>
      </c>
      <c r="J44" s="33">
        <f aca="true" t="shared" si="78" ref="J44">ROUND($L44*J45,2)</f>
        <v>0</v>
      </c>
      <c r="K44" s="33">
        <f aca="true" t="shared" si="79" ref="K44">ROUND($L44*K45,2)</f>
        <v>0</v>
      </c>
      <c r="L44" s="143">
        <f>'II.I'!I236</f>
        <v>0</v>
      </c>
      <c r="M44" s="145"/>
      <c r="O44" s="102"/>
    </row>
    <row r="45" spans="1:13" ht="18" customHeight="1" thickBot="1">
      <c r="A45" s="138"/>
      <c r="B45" s="141"/>
      <c r="C45" s="142"/>
      <c r="D45" s="34"/>
      <c r="E45" s="34"/>
      <c r="F45" s="34"/>
      <c r="G45" s="34"/>
      <c r="H45" s="34"/>
      <c r="I45" s="34"/>
      <c r="J45" s="34"/>
      <c r="K45" s="34"/>
      <c r="L45" s="144"/>
      <c r="M45" s="146"/>
    </row>
    <row r="46" spans="1:15" ht="18" customHeight="1">
      <c r="A46" s="137">
        <f t="shared" si="52"/>
        <v>20</v>
      </c>
      <c r="B46" s="139" t="str">
        <f>'II.I'!A242</f>
        <v>20. CUSTOS RODOVIÁRIOS</v>
      </c>
      <c r="C46" s="140"/>
      <c r="D46" s="33">
        <f>ROUND($L46*D47,2)</f>
        <v>0</v>
      </c>
      <c r="E46" s="33">
        <f aca="true" t="shared" si="80" ref="E46">ROUND($L46*E47,2)</f>
        <v>0</v>
      </c>
      <c r="F46" s="33">
        <f aca="true" t="shared" si="81" ref="F46">ROUND($L46*F47,2)</f>
        <v>0</v>
      </c>
      <c r="G46" s="33">
        <f aca="true" t="shared" si="82" ref="G46">ROUND($L46*G47,2)</f>
        <v>0</v>
      </c>
      <c r="H46" s="33">
        <f aca="true" t="shared" si="83" ref="H46">ROUND($L46*H47,2)</f>
        <v>0</v>
      </c>
      <c r="I46" s="33">
        <f aca="true" t="shared" si="84" ref="I46">ROUND($L46*I47,2)</f>
        <v>0</v>
      </c>
      <c r="J46" s="33">
        <f aca="true" t="shared" si="85" ref="J46">ROUND($L46*J47,2)</f>
        <v>0</v>
      </c>
      <c r="K46" s="33">
        <f aca="true" t="shared" si="86" ref="K46">ROUND($L46*K47,2)</f>
        <v>0</v>
      </c>
      <c r="L46" s="143">
        <f>'II.I'!I242</f>
        <v>0</v>
      </c>
      <c r="M46" s="145"/>
      <c r="O46" s="102"/>
    </row>
    <row r="47" spans="1:13" ht="18" customHeight="1" thickBot="1">
      <c r="A47" s="138"/>
      <c r="B47" s="141"/>
      <c r="C47" s="142"/>
      <c r="D47" s="34"/>
      <c r="E47" s="34"/>
      <c r="F47" s="34"/>
      <c r="G47" s="34"/>
      <c r="H47" s="34"/>
      <c r="I47" s="34"/>
      <c r="J47" s="34"/>
      <c r="K47" s="34"/>
      <c r="L47" s="144"/>
      <c r="M47" s="146"/>
    </row>
    <row r="48" spans="1:15" ht="18" customHeight="1">
      <c r="A48" s="137">
        <f t="shared" si="60"/>
        <v>21</v>
      </c>
      <c r="B48" s="139" t="str">
        <f>'II.I'!A246</f>
        <v>21. ILUMINAÇÃO PÚBLICA</v>
      </c>
      <c r="C48" s="140"/>
      <c r="D48" s="33">
        <f>ROUND($L48*D49,2)</f>
        <v>0</v>
      </c>
      <c r="E48" s="33">
        <f aca="true" t="shared" si="87" ref="E48">ROUND($L48*E49,2)</f>
        <v>0</v>
      </c>
      <c r="F48" s="33">
        <f aca="true" t="shared" si="88" ref="F48">ROUND($L48*F49,2)</f>
        <v>0</v>
      </c>
      <c r="G48" s="33">
        <f aca="true" t="shared" si="89" ref="G48">ROUND($L48*G49,2)</f>
        <v>0</v>
      </c>
      <c r="H48" s="33">
        <f aca="true" t="shared" si="90" ref="H48">ROUND($L48*H49,2)</f>
        <v>0</v>
      </c>
      <c r="I48" s="33">
        <f aca="true" t="shared" si="91" ref="I48">ROUND($L48*I49,2)</f>
        <v>0</v>
      </c>
      <c r="J48" s="33">
        <f>ROUND($L48*J49,2)</f>
        <v>0</v>
      </c>
      <c r="K48" s="33">
        <f aca="true" t="shared" si="92" ref="K48">ROUND($L48*K49,2)</f>
        <v>0</v>
      </c>
      <c r="L48" s="143">
        <f>'II.I'!I246</f>
        <v>0</v>
      </c>
      <c r="M48" s="145"/>
      <c r="O48" s="102"/>
    </row>
    <row r="49" spans="1:13" ht="18" customHeight="1" thickBot="1">
      <c r="A49" s="138"/>
      <c r="B49" s="141"/>
      <c r="C49" s="142"/>
      <c r="D49" s="34"/>
      <c r="E49" s="34"/>
      <c r="F49" s="34"/>
      <c r="G49" s="34"/>
      <c r="H49" s="34"/>
      <c r="I49" s="34"/>
      <c r="J49" s="34"/>
      <c r="K49" s="34"/>
      <c r="L49" s="144"/>
      <c r="M49" s="146"/>
    </row>
    <row r="50" spans="1:15" ht="18" customHeight="1">
      <c r="A50" s="137">
        <f t="shared" si="52"/>
        <v>22</v>
      </c>
      <c r="B50" s="139" t="str">
        <f>'II.I'!A263</f>
        <v>22. ADMINISTRAÇÃO LOCAL</v>
      </c>
      <c r="C50" s="140"/>
      <c r="D50" s="33">
        <f>ROUND($L50*D51,2)</f>
        <v>0</v>
      </c>
      <c r="E50" s="33">
        <f aca="true" t="shared" si="93" ref="E50">ROUND($L50*E51,2)</f>
        <v>0</v>
      </c>
      <c r="F50" s="33">
        <f aca="true" t="shared" si="94" ref="F50">ROUND($L50*F51,2)</f>
        <v>0</v>
      </c>
      <c r="G50" s="33">
        <f aca="true" t="shared" si="95" ref="G50">ROUND($L50*G51,2)</f>
        <v>0</v>
      </c>
      <c r="H50" s="33">
        <f aca="true" t="shared" si="96" ref="H50">ROUND($L50*H51,2)</f>
        <v>0</v>
      </c>
      <c r="I50" s="33">
        <f aca="true" t="shared" si="97" ref="I50">ROUND($L50*I51,2)</f>
        <v>0</v>
      </c>
      <c r="J50" s="33">
        <f aca="true" t="shared" si="98" ref="J50">ROUND($L50*J51,2)</f>
        <v>0</v>
      </c>
      <c r="K50" s="33">
        <f aca="true" t="shared" si="99" ref="K50">ROUND($L50*K51,2)</f>
        <v>0</v>
      </c>
      <c r="L50" s="143">
        <f>'II.I'!I263</f>
        <v>0</v>
      </c>
      <c r="M50" s="145"/>
      <c r="O50" s="102"/>
    </row>
    <row r="51" spans="1:13" ht="18" customHeight="1" thickBot="1">
      <c r="A51" s="138"/>
      <c r="B51" s="141"/>
      <c r="C51" s="142"/>
      <c r="D51" s="34"/>
      <c r="E51" s="34"/>
      <c r="F51" s="34"/>
      <c r="G51" s="34"/>
      <c r="H51" s="34"/>
      <c r="I51" s="34"/>
      <c r="J51" s="34"/>
      <c r="K51" s="34"/>
      <c r="L51" s="144"/>
      <c r="M51" s="146"/>
    </row>
    <row r="52" spans="1:13" ht="13.5" thickBot="1">
      <c r="A52" s="35"/>
      <c r="B52" s="36"/>
      <c r="C52" s="36"/>
      <c r="D52" s="36"/>
      <c r="E52" s="36"/>
      <c r="F52" s="36"/>
      <c r="G52" s="36"/>
      <c r="H52" s="36"/>
      <c r="I52" s="36"/>
      <c r="J52" s="36"/>
      <c r="K52" s="36"/>
      <c r="L52" s="37"/>
      <c r="M52" s="38"/>
    </row>
    <row r="53" spans="1:13" ht="18" customHeight="1">
      <c r="A53" s="147" t="s">
        <v>439</v>
      </c>
      <c r="B53" s="148"/>
      <c r="C53" s="148"/>
      <c r="D53" s="39">
        <f>D12+D14+D16+D18+D20+D22+D24+D26+D28+D30+D32+D34+D36+D38+D40+D42+D44+D46+D48+D50</f>
        <v>0</v>
      </c>
      <c r="E53" s="39">
        <f aca="true" t="shared" si="100" ref="E53:K53">E12+E14+E16+E18+E20+E22+E24+E26+E28+E30+E32+E34+E36+E38+E40+E42+E44+E46+E48+E50</f>
        <v>0</v>
      </c>
      <c r="F53" s="39">
        <f t="shared" si="100"/>
        <v>0</v>
      </c>
      <c r="G53" s="39">
        <f t="shared" si="100"/>
        <v>0</v>
      </c>
      <c r="H53" s="39">
        <f t="shared" si="100"/>
        <v>0</v>
      </c>
      <c r="I53" s="39">
        <f t="shared" si="100"/>
        <v>0</v>
      </c>
      <c r="J53" s="39">
        <f t="shared" si="100"/>
        <v>0</v>
      </c>
      <c r="K53" s="39">
        <f t="shared" si="100"/>
        <v>0</v>
      </c>
      <c r="L53" s="151">
        <f>SUM(L12:L51)</f>
        <v>0</v>
      </c>
      <c r="M53" s="154"/>
    </row>
    <row r="54" spans="1:13" ht="13.5" thickBot="1">
      <c r="A54" s="149"/>
      <c r="B54" s="150"/>
      <c r="C54" s="150"/>
      <c r="D54" s="40"/>
      <c r="E54" s="40"/>
      <c r="F54" s="40"/>
      <c r="G54" s="40"/>
      <c r="H54" s="40"/>
      <c r="I54" s="40"/>
      <c r="J54" s="40"/>
      <c r="K54" s="40"/>
      <c r="L54" s="152"/>
      <c r="M54" s="155"/>
    </row>
    <row r="55" spans="1:13" ht="18" customHeight="1">
      <c r="A55" s="147" t="s">
        <v>440</v>
      </c>
      <c r="B55" s="148"/>
      <c r="C55" s="148"/>
      <c r="D55" s="39">
        <f>D53</f>
        <v>0</v>
      </c>
      <c r="E55" s="39">
        <f>E53+D55</f>
        <v>0</v>
      </c>
      <c r="F55" s="39">
        <f aca="true" t="shared" si="101" ref="F55:H55">F53+E55</f>
        <v>0</v>
      </c>
      <c r="G55" s="39">
        <f t="shared" si="101"/>
        <v>0</v>
      </c>
      <c r="H55" s="39">
        <f t="shared" si="101"/>
        <v>0</v>
      </c>
      <c r="I55" s="39">
        <f aca="true" t="shared" si="102" ref="I55">I53+H55</f>
        <v>0</v>
      </c>
      <c r="J55" s="39">
        <f aca="true" t="shared" si="103" ref="J55">J53+I55</f>
        <v>0</v>
      </c>
      <c r="K55" s="39">
        <f aca="true" t="shared" si="104" ref="K55">K53+J55</f>
        <v>0</v>
      </c>
      <c r="L55" s="152"/>
      <c r="M55" s="155"/>
    </row>
    <row r="56" spans="1:13" ht="13.5" thickBot="1">
      <c r="A56" s="149"/>
      <c r="B56" s="150"/>
      <c r="C56" s="150"/>
      <c r="D56" s="40"/>
      <c r="E56" s="40"/>
      <c r="F56" s="40"/>
      <c r="G56" s="40"/>
      <c r="H56" s="40"/>
      <c r="I56" s="40"/>
      <c r="J56" s="40"/>
      <c r="K56" s="40"/>
      <c r="L56" s="153"/>
      <c r="M56" s="156"/>
    </row>
  </sheetData>
  <mergeCells count="89">
    <mergeCell ref="A2:M2"/>
    <mergeCell ref="A3:M3"/>
    <mergeCell ref="A4:M4"/>
    <mergeCell ref="L16:L17"/>
    <mergeCell ref="M16:M17"/>
    <mergeCell ref="A22:A23"/>
    <mergeCell ref="B22:C23"/>
    <mergeCell ref="L22:L23"/>
    <mergeCell ref="M22:M23"/>
    <mergeCell ref="A18:A19"/>
    <mergeCell ref="B18:C19"/>
    <mergeCell ref="L18:L19"/>
    <mergeCell ref="M18:M19"/>
    <mergeCell ref="A20:A21"/>
    <mergeCell ref="B20:C21"/>
    <mergeCell ref="L20:L21"/>
    <mergeCell ref="M20:M21"/>
    <mergeCell ref="A53:C54"/>
    <mergeCell ref="L53:L56"/>
    <mergeCell ref="M53:M56"/>
    <mergeCell ref="A55:C56"/>
    <mergeCell ref="A10:M10"/>
    <mergeCell ref="A11:C11"/>
    <mergeCell ref="A12:A13"/>
    <mergeCell ref="B12:C13"/>
    <mergeCell ref="L12:L13"/>
    <mergeCell ref="M12:M13"/>
    <mergeCell ref="A14:A15"/>
    <mergeCell ref="B14:C15"/>
    <mergeCell ref="L14:L15"/>
    <mergeCell ref="M14:M15"/>
    <mergeCell ref="A16:A17"/>
    <mergeCell ref="B16:C17"/>
    <mergeCell ref="A24:A25"/>
    <mergeCell ref="B24:C25"/>
    <mergeCell ref="L24:L25"/>
    <mergeCell ref="M24:M25"/>
    <mergeCell ref="A26:A27"/>
    <mergeCell ref="B26:C27"/>
    <mergeCell ref="L26:L27"/>
    <mergeCell ref="M26:M27"/>
    <mergeCell ref="A28:A29"/>
    <mergeCell ref="B28:C29"/>
    <mergeCell ref="L28:L29"/>
    <mergeCell ref="M28:M29"/>
    <mergeCell ref="A30:A31"/>
    <mergeCell ref="B30:C31"/>
    <mergeCell ref="L30:L31"/>
    <mergeCell ref="M30:M31"/>
    <mergeCell ref="A32:A33"/>
    <mergeCell ref="B32:C33"/>
    <mergeCell ref="L32:L33"/>
    <mergeCell ref="M32:M33"/>
    <mergeCell ref="A34:A35"/>
    <mergeCell ref="B34:C35"/>
    <mergeCell ref="L34:L35"/>
    <mergeCell ref="M34:M35"/>
    <mergeCell ref="A40:A41"/>
    <mergeCell ref="A42:A43"/>
    <mergeCell ref="A44:A45"/>
    <mergeCell ref="A46:A47"/>
    <mergeCell ref="A48:A49"/>
    <mergeCell ref="A36:A37"/>
    <mergeCell ref="B36:C37"/>
    <mergeCell ref="L36:L37"/>
    <mergeCell ref="M36:M37"/>
    <mergeCell ref="A38:A39"/>
    <mergeCell ref="B38:C39"/>
    <mergeCell ref="L38:L39"/>
    <mergeCell ref="M38:M39"/>
    <mergeCell ref="M40:M41"/>
    <mergeCell ref="B42:C43"/>
    <mergeCell ref="L42:L43"/>
    <mergeCell ref="M42:M43"/>
    <mergeCell ref="B44:C45"/>
    <mergeCell ref="L44:L45"/>
    <mergeCell ref="M44:M45"/>
    <mergeCell ref="B40:C41"/>
    <mergeCell ref="L40:L41"/>
    <mergeCell ref="A50:A51"/>
    <mergeCell ref="B50:C51"/>
    <mergeCell ref="L50:L51"/>
    <mergeCell ref="M50:M51"/>
    <mergeCell ref="B46:C47"/>
    <mergeCell ref="L46:L47"/>
    <mergeCell ref="M46:M47"/>
    <mergeCell ref="B48:C49"/>
    <mergeCell ref="L48:L49"/>
    <mergeCell ref="M48:M49"/>
  </mergeCells>
  <printOptions horizontalCentered="1"/>
  <pageMargins left="0.3937007874015748" right="0.3937007874015748" top="1.1811023622047245" bottom="0.3937007874015748" header="0.5118110236220472" footer="0.1968503937007874"/>
  <pageSetup firstPageNumber="4" useFirstPageNumber="1"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chp</dc:creator>
  <cp:keywords/>
  <dc:description/>
  <cp:lastModifiedBy>Caio Corrêa Canellas</cp:lastModifiedBy>
  <cp:lastPrinted>2023-06-06T18:32:45Z</cp:lastPrinted>
  <dcterms:created xsi:type="dcterms:W3CDTF">2005-05-18T17:51:49Z</dcterms:created>
  <dcterms:modified xsi:type="dcterms:W3CDTF">2023-06-13T17:13:04Z</dcterms:modified>
  <cp:category/>
  <cp:version/>
  <cp:contentType/>
  <cp:contentStatus/>
</cp:coreProperties>
</file>