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16" yWindow="65416" windowWidth="29040" windowHeight="15720" tabRatio="720" activeTab="0"/>
  </bookViews>
  <sheets>
    <sheet name="II.I" sheetId="16" r:id="rId1"/>
    <sheet name="II.II" sheetId="20" r:id="rId2"/>
    <sheet name="II.III" sheetId="12" r:id="rId3"/>
  </sheets>
  <externalReferences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1">#REF!</definedName>
    <definedName name="_est1" localSheetId="0">#REF!</definedName>
    <definedName name="_est1" localSheetId="2">#REF!</definedName>
    <definedName name="_est1">#REF!</definedName>
    <definedName name="_xlnm.Print_Area" localSheetId="0">'II.I'!$A$1:$I$48</definedName>
    <definedName name="_xlnm.Print_Area" localSheetId="1">'II.II'!$A$1:$H$46</definedName>
    <definedName name="_xlnm.Print_Area" localSheetId="2">'II.III'!$A$1:$H$27</definedName>
    <definedName name="DATABASE" localSheetId="1">'[1]#REF'!$A$2:$C$9469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1">#REF!</definedName>
    <definedName name="CORRELAÇÃO">#REF!</definedName>
    <definedName name="DATAEMISSAO">#REF!</definedName>
    <definedName name="DATART">#REF!</definedName>
    <definedName name="EMPRESAS">OFFSET('[3]Cotações'!$B$25,0,0):OFFSET('[3]Cotações'!$H$29,-1,0)</definedName>
    <definedName name="Import.CR">'[4]Dados'!$G$8</definedName>
    <definedName name="Import.Município">'[4]Dados'!$G$7</definedName>
    <definedName name="Import.Proponente">'[4]Dados'!$G$6</definedName>
    <definedName name="INDICES">'[3]Cotações'!$B$22:OFFSET('[3]Cotações'!$I$24,-1,0)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COUNTA('[3]Relatórios'!$A$1:$A$65536)-2</definedName>
    <definedName name="NumerEmpresa">3</definedName>
    <definedName name="NumerIndice">1</definedName>
    <definedName name="RelatoriosFontes">OFFSET('[3]Relatórios'!$A$5,1,0,NRELATORIOS)</definedName>
    <definedName name="SENHAGT" hidden="1">"PM2CAIXA"</definedName>
    <definedName name="TOTAL1" localSheetId="1">'[1]#REF'!$H$96</definedName>
    <definedName name="TOTAL1">'[2]#REF'!$H$96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'[2]#REF'!$H$21</definedName>
    <definedName name="TOTAL1C" localSheetId="1">'[1]#REF'!$H$58</definedName>
    <definedName name="TOTAL1C">'[2]#REF'!$H$58</definedName>
    <definedName name="TOTAL2" localSheetId="1">'[1]#REF'!$K$96</definedName>
    <definedName name="TOTAL2">'[2]#REF'!$K$96</definedName>
    <definedName name="TOTAL2A" localSheetId="1">'[1]#REF'!$K$21</definedName>
    <definedName name="TOTAL2A">'[2]#REF'!$K$21</definedName>
    <definedName name="TOTAL3" localSheetId="1">'[1]#REF'!$O$96</definedName>
    <definedName name="TOTAL3">'[2]#REF'!$O$96</definedName>
    <definedName name="TOTAL3A" localSheetId="1">'[1]#REF'!$O$21</definedName>
    <definedName name="TOTAL3A">'[2]#REF'!$O$21</definedName>
    <definedName name="TOTAL4" localSheetId="1">'[1]#REF'!$U$96</definedName>
    <definedName name="TOTAL4">'[2]#REF'!$U$96</definedName>
    <definedName name="TOTAL4A" localSheetId="1">'[1]#REF'!$U$21</definedName>
    <definedName name="TOTAL4A">'[2]#REF'!$U$21</definedName>
    <definedName name="TOTAL5" localSheetId="1">'[1]#REF'!$Y$96</definedName>
    <definedName name="TOTAL5">'[2]#REF'!$Y$96</definedName>
    <definedName name="TOTAL5A" localSheetId="1">'[1]#REF'!$Y$21</definedName>
    <definedName name="TOTAL5A">'[2]#REF'!$Y$21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'II.I'!$1:$14</definedName>
    <definedName name="_xlnm.Print_Titles" localSheetId="1">'II.II'!$1:$1</definedName>
  </definedNames>
  <calcPr calcId="191029"/>
  <extLst/>
</workbook>
</file>

<file path=xl/comments2.xml><?xml version="1.0" encoding="utf-8"?>
<comments xmlns="http://schemas.openxmlformats.org/spreadsheetml/2006/main">
  <authors>
    <author>c094549</author>
  </authors>
  <commentList>
    <comment ref="H13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4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5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6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0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4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8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9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0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1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<sst xmlns="http://schemas.openxmlformats.org/spreadsheetml/2006/main" count="224" uniqueCount="160">
  <si>
    <t>ESTADO DO RIO DE JANEIRO</t>
  </si>
  <si>
    <t>PREFEITURA DA CIDADE DE ARMAÇÃO DOS BÚZIOS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</si>
  <si>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</si>
  <si>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</si>
  <si>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</si>
  <si>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</si>
  <si>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</si>
  <si>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</si>
  <si>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</si>
  <si>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</si>
  <si>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T</t>
  </si>
  <si>
    <t>PAVIMENTAÇÃO</t>
  </si>
  <si>
    <t>CALÇADA</t>
  </si>
  <si>
    <t>ÍTEM</t>
  </si>
  <si>
    <t>1° MÊS</t>
  </si>
  <si>
    <t>2° MÊS</t>
  </si>
  <si>
    <t>3° MÊS</t>
  </si>
  <si>
    <t>4° MÊS</t>
  </si>
  <si>
    <t>TOTAL</t>
  </si>
  <si>
    <t>TOTAL NO MÊS</t>
  </si>
  <si>
    <t>TOTAL ACUMULADO</t>
  </si>
  <si>
    <t>PREPARO MANUAL DE TERRENO,COMPREENDENDO ACERTO,RASPAGEM EVENTUALMENTE ATE 0.30M DE PROFUNDIDADE E AFASTAMENTO LATERAL DOMATERIAL EXCEDENTE,EXCLUSIVE COMPACTACAO</t>
  </si>
  <si>
    <t>01.005.0001-A</t>
  </si>
  <si>
    <t>PREPARO MANUAL DE TERRENO,COMPREENDENDO ACERTO,RASPAGEM EVENTUAL ATE 0.30M DE PROFUNDIDADE E AFASTAMENTO LATERAL DO MATERIAL EXCEDENTE,INCLUSIVE COMPACTACAO MANUAL</t>
  </si>
  <si>
    <t>01.005.0004-A</t>
  </si>
  <si>
    <t>02.002.0011-A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</si>
  <si>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</si>
  <si>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02.004.0002-B</t>
  </si>
  <si>
    <t>UNXMES</t>
  </si>
  <si>
    <t>02.006.0050-A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</si>
  <si>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</si>
  <si>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02.010.0001-A</t>
  </si>
  <si>
    <t>GALPAO ABERTO PARA OFICINAS E DEPOSITOS DE CANTEIRO DE OBRAS,ESTRUTURADO EM MADEIRA DE LEI,COBERTURA DE TELHAS DE CIMENTO SEM AMIANTO ONDULADAS,DE 6MM DE ESPESSURA,PISO CIMENTADO EPREPARO DO TERRENO</t>
  </si>
  <si>
    <t>02.015.0001-A</t>
  </si>
  <si>
    <t>INSTALACAO E LIGACAO PROVISORIA PARA ABASTECIMENTO DE AGUA EESGOTAMENTO SANITARIO EM CANTEIRO DE OBRAS,INCLUSIVE ESCAVACAO,EXCLUSIVE REPOSICAO DA PAVIMENTACAO DO LOGRADOURO PUBLICO</t>
  </si>
  <si>
    <t>INSTALACAO E LIGACAO PROVISORIA DE ALIMENTACAO DE ENERGIA ELETRICA,EM BAIXA TENSAO,PARA CANTEIRO DE OBRAS,M3-CHAVE 100A,CARGA 3KW,20CV,EXCLUSIVE O FORNECIMENTO DO MEDIDOR</t>
  </si>
  <si>
    <t>02.016.0001-A</t>
  </si>
  <si>
    <t>PLACA DE IDENTIFICACAO DE OBRA PUBLICA,TIPO BANNER/PLOTTER,CONSTITUIDA POR LONA E IMPRESSAO DIGITAL,INCLUSIVE SUPORTES DE MADEIRA.FORNECIMENTO E COLOCACAO</t>
  </si>
  <si>
    <t>02.020.0002-A</t>
  </si>
  <si>
    <t>02.020.0005-A</t>
  </si>
  <si>
    <t>BARRAGEM DE BLOQUEIO DE OBRA NA VIA PUBLICA,DE ACORDO COM ARESOLUCAO DA PREFEITURA-RJ,COMPREENDENDO FORNECIMENTO,COLOCACAO E PINTURA DOS SUPORTES DE MADEIRA COM REAPROVEITAMENTO DO CONJUNTO 40 (QUARENTA) VEZES</t>
  </si>
  <si>
    <t>REATERRO DE VALA/CAVA COMPACTADA A MACO,EM CAMADAS DE 30CM DE ESPESSURA MAXIMA,COM MATERIAL DE BOA QUALIDADE,EXCLUSIVEESTE</t>
  </si>
  <si>
    <t>03.013.0001-B</t>
  </si>
  <si>
    <t>03.016.0005-B</t>
  </si>
  <si>
    <t>ESCAVACAO MECANICA DE VALA NAO ESCORADA EM MATERIAL DE 1ªCATEGORIA COM PEDRAS,INSTALACOES PREDIAIS OU OUTROS REDUTORES DE PRODUTIVIDADE OU CAVAS DE FUNDACAO,ATE 1,50M DE PROFUNDIDADE,UTILIZANDO RETRO-ESCAVADEIRA,EXCLUSIVE ESGOTAMENTO</t>
  </si>
  <si>
    <t>T X KM</t>
  </si>
  <si>
    <t>04.005.0003-A</t>
  </si>
  <si>
    <t>TRANSPORTE DE CARGA DE QUALQUER NATUREZA,EXCLUSIVE AS DESPESAS DE CARGA E DESCARGA,TANTO DE ESPERA DO CAMINHAO COMO DO SERVENTE OU EQUIPAMENTO AUXILIAR,A VELOCIDADE MEDIA DE 50KM/H,EM CAMINHAO DE CARROCERIA FIXA A OLEO DIESEL,COM CAPACIDADEUTIL DE 7,5T</t>
  </si>
  <si>
    <t>04.010.0046-A</t>
  </si>
  <si>
    <t>CARGA E DESCARGA MECANICA DE AGREGADOS,TERRA,ESCOMBROS,MATERIAL A GRANEL,UTILIZANDO CAMINHAO BASCULANTE A OLEO DIESEL,COM CAPACIDADE UTIL DE 12T,CONSIDERANDO O TEMPO PARA CARGA,DESCARGA E MANOBRA,EXCLUSIVE DESPESAS COM A PA-CARREGADEIRA EMPREGADA NA CARGA,COM A CAPACIDADE DE 1,50M3</t>
  </si>
  <si>
    <t>06.004.0060-A</t>
  </si>
  <si>
    <t>TUBO DE CONCRETO ARMADO,CLASSE PA-1(NBR 8890/03),PARA GELERIAS DE AGUAS PLUVIAIS,COM DIAMETRO DE 300MM,ATERRO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</si>
  <si>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06.015.0030-A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</si>
  <si>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</si>
  <si>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SUB-BASE DE PO-DE-PEDRA,INCLUSIVE ESPALHAMENTO,IRRIGACAO,COMPACTACAO E FORNECIMENTO DO MATERIAL</t>
  </si>
  <si>
    <t>08.001.0005-A</t>
  </si>
  <si>
    <t>BASE DE BRITA CORRIDA,INCLUSIVE FORNECIMENTO DOS MATERIAIS,MEDIDA APOS A COMPACTACAO</t>
  </si>
  <si>
    <t>08.001.0008-A</t>
  </si>
  <si>
    <t>PAVIMENTACAO LAJOTAS CONCRETO,ALTAMENTE VIBRADO,INTERTRAVADO,C/ARTICULACAO VERTICAL,PRE-FABRICADOS,COR NATURAL,ESP.8CM,RESISTENCIA A COMPRESSAO 35MPA,ASSENTES SOBRE COLCHAO PO-DE-PEDRA,AREIA OU MATERIAL EQUIVALENTE,C/JUNTAS TOMADAS C/ARGAMASSA CIMENTO E AREIA,TRACO 1:4 E/OU C/PEDRISCO E ASFALTO,EXCL.PREPARO TERRENO,C/FORN.DE TODOS OS MAT.,BEM COMO A COLOCAC.</t>
  </si>
  <si>
    <t>08.020.0010-A</t>
  </si>
  <si>
    <t>08.021.0001-A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</si>
  <si>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</si>
  <si>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08.027.0037-A</t>
  </si>
  <si>
    <t>MEIO-FIO RETO DE CONCRETO SIMPLES FCK=15MPA,PRE-MOLDADO,TIPODER-RJ,MEDINDO 0,15M NA BASE E COM ALTURA DE 0,45M,REJUNTAMENTO COM ARGAMASSA DE CIMENTO E AREIA,NO TRACO 1:3,5,COM FORNECIMENTO DE TODOS OS MATERIAIS,ESCAVACAO E REATERRO</t>
  </si>
  <si>
    <t>CAMADA DE PO-DE-PEDRA ESPALHADA MANUALMENTE,MEDIDA APOS A COMPACTACAO</t>
  </si>
  <si>
    <t>09.009.0004-A</t>
  </si>
  <si>
    <t>11.023.0002-A</t>
  </si>
  <si>
    <t>13.371.0010-A</t>
  </si>
  <si>
    <t>PATIO DE CONCRETO IMPORTADO DE USINA,NA ESPESSURA DE 8CM, NOTRACO 1:3:3 EM VOLUME, FORMANDO QUADROS DE 1,00X1,00M, COMSARRAFOS DE MADEIRA INCORPORADOS ,EXCLUSIVE PREPARO DO TERRENO</t>
  </si>
  <si>
    <t>17.017.0110-A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</si>
  <si>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</si>
  <si>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REMOCAO DE ESPECIES VEGETAIS,PORTE PEQUENO (ENTRE 2M E 4M DEALTURA),INCLUSIVE CARGA,DESCARGA E TRANSPORTE DO MATERIALATE 30KM</t>
  </si>
  <si>
    <t>22.030.0055-A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</si>
  <si>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</si>
  <si>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</si>
  <si>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</si>
  <si>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</si>
  <si>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</si>
  <si>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</si>
  <si>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</si>
  <si>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</si>
  <si>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</si>
  <si>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</si>
  <si>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</si>
  <si>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</si>
  <si>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</si>
  <si>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</si>
  <si>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</si>
  <si>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</si>
  <si>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</si>
  <si>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</si>
  <si>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</si>
  <si>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</si>
  <si>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</si>
  <si>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</si>
  <si>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</si>
  <si>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</si>
  <si>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</si>
  <si>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</si>
  <si>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</si>
  <si>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</si>
  <si>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</si>
  <si>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</si>
  <si>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</si>
  <si>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</si>
  <si>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EMOP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</si>
  <si>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</si>
  <si>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</si>
  <si>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</si>
  <si>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</si>
  <si>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</si>
  <si>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</si>
  <si>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</si>
  <si>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</si>
  <si>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</si>
  <si>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</si>
  <si>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</si>
  <si>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</si>
  <si>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</si>
  <si>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</si>
  <si>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</si>
  <si>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</si>
  <si>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</si>
  <si>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</si>
  <si>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</si>
  <si>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</si>
  <si>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</si>
  <si>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</si>
  <si>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</si>
  <si>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</si>
  <si>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</si>
  <si>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</si>
  <si>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</si>
  <si>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</si>
  <si>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</si>
  <si>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</si>
  <si>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</si>
  <si>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TELA PARA ESTRUTURA DE CONCRETO ARMADO,FORMADA POR FIOS DEACO CA-60,CRUZADAS E SOLDADAS ENTRE SI,FORMANDO MALHAS QUADRADAS DE FIOS COM DIAMETRO DE 4,2MM E ESPACAMENTO ENTRE ELESDE (15X15)CM.FORNECIMENTO</t>
  </si>
  <si>
    <t>SECRETARIA MUNICIPAL DE OBRAS, SANEAMENTO E DRENAGEM</t>
  </si>
  <si>
    <t>Desonerada</t>
  </si>
  <si>
    <t>INDICE GERAL PARA ADMINISTRAÇÃO LOCAL</t>
  </si>
  <si>
    <t>Geribá - Armação dos Búzios</t>
  </si>
  <si>
    <t>4 - PAVIMENTAÇÃO</t>
  </si>
  <si>
    <t>4.5</t>
  </si>
  <si>
    <t>4.6</t>
  </si>
  <si>
    <t>5 - CALÇADA</t>
  </si>
  <si>
    <t>5.1</t>
  </si>
  <si>
    <t>5.2</t>
  </si>
  <si>
    <t>5.3</t>
  </si>
  <si>
    <t>5.4</t>
  </si>
  <si>
    <t>3 - CARGA, TRANSPORTE E DRENAGEM</t>
  </si>
  <si>
    <t>CARGA, TRANSPORTE E DRENAGEM</t>
  </si>
  <si>
    <t>3.7</t>
  </si>
  <si>
    <t>Drenagem e Pavimentação da Rua Vovô Rafael de Almeida</t>
  </si>
  <si>
    <t>01.090.0000-A</t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</si>
  <si>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</si>
  <si>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EMOP 12/2022</t>
  </si>
  <si>
    <t>ANEXO II.I - PLANILHA ORÇAMENTÁRIA</t>
  </si>
  <si>
    <t>ANEXO II.II - COMPOSIÇÃO   DO   B.D.I  -  COM Desoneração - Lei 12.844/13</t>
  </si>
  <si>
    <t>ANEXO II.III -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</si>
</sst>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72" formatCode="#,##0.00&quot; M &quot;"/>
    <numFmt numFmtId="173" formatCode="General\ &quot;DIAS&quot;"/>
    <numFmt numFmtId="174" formatCode="00"/>
    <numFmt numFmtId="175" formatCode="_(&quot;R$ &quot;* #,##0.00_);_(&quot;R$ &quot;* \(#,##0.00\);_(&quot;R$ &quot;* &quot;-&quot;??_);_(@_)"/>
    <numFmt numFmtId="176" formatCode="[$-409]h:mm\ AM/PM;@"/>
    <numFmt numFmtId="177" formatCode="_([$€]* #,##0.00_);_([$€]* \(#,##0.00\);_([$€]* &quot;-&quot;??_);_(@_)"/>
    <numFmt numFmtId="178" formatCode="_(&quot;R$&quot;* #,##0.00_);_(&quot;R$&quot;* \(#,##0.00\);_(&quot;R$&quot;* &quot;-&quot;??_);_(@_)"/>
    <numFmt numFmtId="179" formatCode="_(* #,##0_);_(* \(#,##0\);_(* &quot;-&quot;??_);_(@_)"/>
    <numFmt numFmtId="180" formatCode="_(* #,##0.00_);_(* \(#,##0.00\);_(* \-??_);_(@_)"/>
    <numFmt numFmtId="181" formatCode="#,##0.00&quot; m &quot;"/>
    <numFmt numFmtId="182" formatCode="&quot;R$ &quot;#,##0.00\ &quot;por metro&quot;"/>
    <numFmt numFmtId="183" formatCode="&quot;BDI = &quot;0.00%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6" fontId="14" fillId="0" borderId="1">
      <alignment horizontal="center" vertical="center"/>
      <protection/>
    </xf>
    <xf numFmtId="177" fontId="0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17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2" applyNumberFormat="0" applyFont="0" applyAlignment="0" applyProtection="0"/>
    <xf numFmtId="0" fontId="4" fillId="1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0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7" applyNumberFormat="0" applyAlignment="0" applyProtection="0"/>
    <xf numFmtId="0" fontId="42" fillId="15" borderId="8" applyNumberFormat="0" applyAlignment="0" applyProtection="0"/>
    <xf numFmtId="0" fontId="43" fillId="15" borderId="7" applyNumberFormat="0" applyAlignment="0" applyProtection="0"/>
    <xf numFmtId="0" fontId="44" fillId="0" borderId="9" applyNumberFormat="0" applyFill="0" applyAlignment="0" applyProtection="0"/>
    <xf numFmtId="0" fontId="45" fillId="16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/>
      <protection/>
    </xf>
  </cellStyleXfs>
  <cellXfs count="193">
    <xf numFmtId="0" fontId="0" fillId="0" borderId="0" xfId="0"/>
    <xf numFmtId="0" fontId="7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172" fontId="0" fillId="0" borderId="0" xfId="20" applyNumberFormat="1" applyFont="1" applyFill="1" applyBorder="1" applyAlignment="1">
      <alignment vertical="center"/>
    </xf>
    <xf numFmtId="9" fontId="13" fillId="0" borderId="0" xfId="0" applyNumberFormat="1" applyFont="1" applyAlignment="1">
      <alignment horizontal="left" vertical="center"/>
    </xf>
    <xf numFmtId="175" fontId="5" fillId="0" borderId="12" xfId="0" applyNumberFormat="1" applyFont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74" fontId="5" fillId="0" borderId="14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175" fontId="5" fillId="0" borderId="16" xfId="0" applyNumberFormat="1" applyFont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0" fontId="7" fillId="0" borderId="0" xfId="43" applyFont="1" applyAlignment="1">
      <alignment vertical="center"/>
      <protection/>
    </xf>
    <xf numFmtId="49" fontId="9" fillId="0" borderId="0" xfId="43" applyNumberFormat="1" applyFont="1" applyAlignment="1">
      <alignment vertical="center"/>
      <protection/>
    </xf>
    <xf numFmtId="1" fontId="11" fillId="0" borderId="0" xfId="43" applyNumberFormat="1" applyFont="1" applyAlignment="1">
      <alignment vertical="center"/>
      <protection/>
    </xf>
    <xf numFmtId="0" fontId="2" fillId="0" borderId="0" xfId="43" applyFont="1" applyAlignment="1">
      <alignment horizontal="left" vertical="center"/>
      <protection/>
    </xf>
    <xf numFmtId="0" fontId="0" fillId="0" borderId="0" xfId="43" applyAlignment="1">
      <alignment horizontal="center" vertical="center"/>
      <protection/>
    </xf>
    <xf numFmtId="0" fontId="0" fillId="0" borderId="0" xfId="43" applyAlignment="1" applyProtection="1">
      <alignment vertical="center" wrapText="1"/>
      <protection locked="0"/>
    </xf>
    <xf numFmtId="0" fontId="0" fillId="0" borderId="0" xfId="43" applyAlignment="1">
      <alignment vertical="center"/>
      <protection/>
    </xf>
    <xf numFmtId="164" fontId="0" fillId="0" borderId="0" xfId="75" applyNumberFormat="1" applyFont="1" applyFill="1" applyBorder="1" applyAlignment="1">
      <alignment vertical="center"/>
    </xf>
    <xf numFmtId="0" fontId="12" fillId="0" borderId="0" xfId="43" applyFont="1" applyAlignment="1">
      <alignment horizontal="right" vertical="center"/>
      <protection/>
    </xf>
    <xf numFmtId="4" fontId="0" fillId="0" borderId="0" xfId="43" applyNumberFormat="1" applyAlignment="1">
      <alignment horizontal="right" vertical="center"/>
      <protection/>
    </xf>
    <xf numFmtId="181" fontId="0" fillId="0" borderId="0" xfId="75" applyFont="1" applyFill="1" applyBorder="1" applyAlignment="1">
      <alignment vertical="center"/>
    </xf>
    <xf numFmtId="164" fontId="13" fillId="0" borderId="0" xfId="75" applyNumberFormat="1" applyFont="1" applyFill="1" applyBorder="1" applyAlignment="1">
      <alignment horizontal="right" vertical="center"/>
    </xf>
    <xf numFmtId="182" fontId="13" fillId="0" borderId="0" xfId="43" applyNumberFormat="1" applyFont="1" applyAlignment="1">
      <alignment vertical="center"/>
      <protection/>
    </xf>
    <xf numFmtId="182" fontId="13" fillId="0" borderId="0" xfId="43" applyNumberFormat="1" applyFont="1" applyAlignment="1">
      <alignment horizontal="left" vertical="center"/>
      <protection/>
    </xf>
    <xf numFmtId="9" fontId="13" fillId="0" borderId="0" xfId="43" applyNumberFormat="1" applyFont="1" applyAlignment="1">
      <alignment horizontal="left" vertical="center"/>
      <protection/>
    </xf>
    <xf numFmtId="0" fontId="5" fillId="0" borderId="0" xfId="43" applyFont="1" applyAlignment="1">
      <alignment vertical="center"/>
      <protection/>
    </xf>
    <xf numFmtId="0" fontId="5" fillId="0" borderId="18" xfId="43" applyFont="1" applyBorder="1" applyAlignment="1">
      <alignment horizontal="center" vertical="center"/>
      <protection/>
    </xf>
    <xf numFmtId="0" fontId="5" fillId="0" borderId="0" xfId="43" applyFont="1" applyAlignment="1">
      <alignment horizontal="center" vertical="center"/>
      <protection/>
    </xf>
    <xf numFmtId="0" fontId="5" fillId="0" borderId="0" xfId="43" applyFont="1" applyAlignment="1">
      <alignment horizontal="center" vertical="center" wrapText="1"/>
      <protection/>
    </xf>
    <xf numFmtId="0" fontId="19" fillId="0" borderId="0" xfId="43" applyFont="1" applyAlignment="1">
      <alignment horizontal="center" vertical="center" wrapText="1"/>
      <protection/>
    </xf>
    <xf numFmtId="0" fontId="19" fillId="0" borderId="0" xfId="43" applyFont="1" applyAlignment="1">
      <alignment horizontal="center" vertical="center"/>
      <protection/>
    </xf>
    <xf numFmtId="164" fontId="19" fillId="0" borderId="0" xfId="75" applyNumberFormat="1" applyFont="1" applyFill="1" applyBorder="1" applyAlignment="1" applyProtection="1">
      <alignment horizontal="center" vertical="center"/>
      <protection/>
    </xf>
    <xf numFmtId="0" fontId="19" fillId="0" borderId="19" xfId="43" applyFont="1" applyBorder="1" applyAlignment="1">
      <alignment horizontal="center" vertical="center"/>
      <protection/>
    </xf>
    <xf numFmtId="0" fontId="5" fillId="41" borderId="20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center" vertical="center" wrapText="1"/>
      <protection/>
    </xf>
    <xf numFmtId="0" fontId="19" fillId="41" borderId="21" xfId="43" applyFont="1" applyFill="1" applyBorder="1" applyAlignment="1">
      <alignment horizontal="center" vertical="center" wrapText="1"/>
      <protection/>
    </xf>
    <xf numFmtId="0" fontId="19" fillId="41" borderId="21" xfId="43" applyFont="1" applyFill="1" applyBorder="1" applyAlignment="1">
      <alignment horizontal="center" vertical="center"/>
      <protection/>
    </xf>
    <xf numFmtId="164" fontId="19" fillId="41" borderId="21" xfId="75" applyNumberFormat="1" applyFont="1" applyFill="1" applyBorder="1" applyAlignment="1" applyProtection="1">
      <alignment horizontal="center" vertical="center"/>
      <protection/>
    </xf>
    <xf numFmtId="4" fontId="19" fillId="41" borderId="22" xfId="43" applyNumberFormat="1" applyFont="1" applyFill="1" applyBorder="1" applyAlignment="1">
      <alignment horizontal="center" vertical="center"/>
      <protection/>
    </xf>
    <xf numFmtId="0" fontId="0" fillId="0" borderId="23" xfId="43" applyBorder="1" applyAlignment="1">
      <alignment horizontal="center" vertical="center"/>
      <protection/>
    </xf>
    <xf numFmtId="0" fontId="0" fillId="0" borderId="24" xfId="43" applyBorder="1" applyAlignment="1">
      <alignment horizontal="center" vertical="center"/>
      <protection/>
    </xf>
    <xf numFmtId="0" fontId="0" fillId="0" borderId="1" xfId="43" applyBorder="1" applyAlignment="1">
      <alignment horizontal="center" vertical="center"/>
      <protection/>
    </xf>
    <xf numFmtId="0" fontId="0" fillId="0" borderId="1" xfId="43" applyBorder="1" applyAlignment="1">
      <alignment horizontal="left" vertical="center" wrapText="1"/>
      <protection/>
    </xf>
    <xf numFmtId="164" fontId="0" fillId="0" borderId="1" xfId="75" applyNumberFormat="1" applyFont="1" applyFill="1" applyBorder="1" applyAlignment="1">
      <alignment horizontal="center" vertical="center"/>
    </xf>
    <xf numFmtId="164" fontId="0" fillId="0" borderId="1" xfId="43" applyNumberFormat="1" applyBorder="1" applyAlignment="1">
      <alignment horizontal="center" vertical="center"/>
      <protection/>
    </xf>
    <xf numFmtId="164" fontId="0" fillId="0" borderId="25" xfId="43" applyNumberFormat="1" applyBorder="1" applyAlignment="1">
      <alignment horizontal="center" vertical="center"/>
      <protection/>
    </xf>
    <xf numFmtId="4" fontId="0" fillId="0" borderId="26" xfId="43" applyNumberFormat="1" applyBorder="1" applyAlignment="1" applyProtection="1">
      <alignment horizontal="right" vertical="center"/>
      <protection locked="0"/>
    </xf>
    <xf numFmtId="4" fontId="19" fillId="41" borderId="0" xfId="43" applyNumberFormat="1" applyFont="1" applyFill="1" applyAlignment="1">
      <alignment horizontal="center" vertical="center"/>
      <protection/>
    </xf>
    <xf numFmtId="164" fontId="0" fillId="0" borderId="0" xfId="43" applyNumberFormat="1" applyAlignment="1">
      <alignment vertical="center"/>
      <protection/>
    </xf>
    <xf numFmtId="164" fontId="5" fillId="41" borderId="27" xfId="69" applyFont="1" applyFill="1" applyBorder="1" applyAlignment="1">
      <alignment horizontal="center" vertical="center"/>
    </xf>
    <xf numFmtId="0" fontId="0" fillId="0" borderId="0" xfId="43" applyAlignment="1">
      <alignment vertical="center" wrapText="1"/>
      <protection/>
    </xf>
    <xf numFmtId="0" fontId="0" fillId="0" borderId="0" xfId="43">
      <alignment/>
      <protection/>
    </xf>
    <xf numFmtId="0" fontId="20" fillId="0" borderId="0" xfId="43" applyFont="1" applyAlignment="1">
      <alignment horizontal="left" vertical="top"/>
      <protection/>
    </xf>
    <xf numFmtId="0" fontId="22" fillId="0" borderId="0" xfId="43" applyFont="1">
      <alignment/>
      <protection/>
    </xf>
    <xf numFmtId="0" fontId="22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4" fillId="0" borderId="0" xfId="43" applyFont="1" applyAlignment="1">
      <alignment vertical="center"/>
      <protection/>
    </xf>
    <xf numFmtId="0" fontId="7" fillId="0" borderId="1" xfId="43" applyFont="1" applyBorder="1" applyAlignment="1">
      <alignment horizontal="center" vertical="center" wrapText="1"/>
      <protection/>
    </xf>
    <xf numFmtId="0" fontId="0" fillId="0" borderId="25" xfId="43" applyBorder="1" applyAlignment="1">
      <alignment vertical="center"/>
      <protection/>
    </xf>
    <xf numFmtId="0" fontId="0" fillId="0" borderId="28" xfId="43" applyBorder="1" applyAlignment="1">
      <alignment vertical="center"/>
      <protection/>
    </xf>
    <xf numFmtId="10" fontId="0" fillId="0" borderId="28" xfId="23" applyNumberFormat="1" applyFont="1" applyFill="1" applyBorder="1" applyAlignment="1">
      <alignment horizontal="center" vertical="center"/>
    </xf>
    <xf numFmtId="4" fontId="0" fillId="0" borderId="28" xfId="43" applyNumberFormat="1" applyBorder="1" applyAlignment="1">
      <alignment vertical="center"/>
      <protection/>
    </xf>
    <xf numFmtId="2" fontId="25" fillId="42" borderId="1" xfId="23" applyNumberFormat="1" applyFont="1" applyFill="1" applyBorder="1" applyAlignment="1">
      <alignment horizontal="center" vertical="center"/>
    </xf>
    <xf numFmtId="2" fontId="0" fillId="42" borderId="1" xfId="23" applyNumberFormat="1" applyFont="1" applyFill="1" applyBorder="1" applyAlignment="1">
      <alignment horizontal="center" vertical="center"/>
    </xf>
    <xf numFmtId="2" fontId="23" fillId="0" borderId="1" xfId="23" applyNumberFormat="1" applyFont="1" applyFill="1" applyBorder="1" applyAlignment="1">
      <alignment horizontal="center" vertical="center"/>
    </xf>
    <xf numFmtId="0" fontId="0" fillId="0" borderId="29" xfId="43" applyBorder="1" applyAlignment="1">
      <alignment vertical="center"/>
      <protection/>
    </xf>
    <xf numFmtId="0" fontId="0" fillId="0" borderId="30" xfId="43" applyBorder="1" applyAlignment="1">
      <alignment vertical="center"/>
      <protection/>
    </xf>
    <xf numFmtId="0" fontId="0" fillId="0" borderId="31" xfId="43" applyBorder="1" applyAlignment="1">
      <alignment vertical="center"/>
      <protection/>
    </xf>
    <xf numFmtId="10" fontId="0" fillId="0" borderId="31" xfId="23" applyNumberFormat="1" applyFont="1" applyFill="1" applyBorder="1" applyAlignment="1">
      <alignment horizontal="center" vertical="center"/>
    </xf>
    <xf numFmtId="4" fontId="0" fillId="0" borderId="31" xfId="43" applyNumberFormat="1" applyBorder="1" applyAlignment="1">
      <alignment vertical="center"/>
      <protection/>
    </xf>
    <xf numFmtId="4" fontId="0" fillId="0" borderId="24" xfId="43" applyNumberFormat="1" applyBorder="1" applyAlignment="1">
      <alignment vertical="center"/>
      <protection/>
    </xf>
    <xf numFmtId="2" fontId="21" fillId="42" borderId="1" xfId="23" applyNumberFormat="1" applyFont="1" applyFill="1" applyBorder="1" applyAlignment="1">
      <alignment horizontal="center" vertical="center"/>
    </xf>
    <xf numFmtId="0" fontId="26" fillId="0" borderId="32" xfId="43" applyFont="1" applyBorder="1">
      <alignment/>
      <protection/>
    </xf>
    <xf numFmtId="0" fontId="12" fillId="0" borderId="32" xfId="43" applyFont="1" applyBorder="1">
      <alignment/>
      <protection/>
    </xf>
    <xf numFmtId="0" fontId="7" fillId="0" borderId="32" xfId="43" applyFont="1" applyBorder="1">
      <alignment/>
      <protection/>
    </xf>
    <xf numFmtId="0" fontId="7" fillId="0" borderId="32" xfId="43" applyFont="1" applyBorder="1" applyAlignment="1">
      <alignment horizontal="center" vertical="center" wrapText="1"/>
      <protection/>
    </xf>
    <xf numFmtId="2" fontId="26" fillId="0" borderId="32" xfId="43" applyNumberFormat="1" applyFont="1" applyBorder="1" applyAlignment="1">
      <alignment horizontal="center" vertical="center"/>
      <protection/>
    </xf>
    <xf numFmtId="0" fontId="0" fillId="0" borderId="33" xfId="43" applyBorder="1">
      <alignment/>
      <protection/>
    </xf>
    <xf numFmtId="0" fontId="5" fillId="0" borderId="0" xfId="43" applyFont="1" applyAlignment="1">
      <alignment horizontal="right" vertical="center"/>
      <protection/>
    </xf>
    <xf numFmtId="49" fontId="28" fillId="0" borderId="0" xfId="43" applyNumberFormat="1" applyFont="1" applyAlignment="1">
      <alignment horizontal="center" vertical="center"/>
      <protection/>
    </xf>
    <xf numFmtId="49" fontId="5" fillId="0" borderId="0" xfId="43" applyNumberFormat="1" applyFont="1" applyAlignment="1">
      <alignment horizontal="left" vertical="center"/>
      <protection/>
    </xf>
    <xf numFmtId="0" fontId="7" fillId="0" borderId="0" xfId="43" applyFont="1">
      <alignment/>
      <protection/>
    </xf>
    <xf numFmtId="0" fontId="5" fillId="0" borderId="0" xfId="43" applyFont="1">
      <alignment/>
      <protection/>
    </xf>
    <xf numFmtId="10" fontId="5" fillId="0" borderId="0" xfId="72" applyNumberFormat="1" applyFont="1" applyFill="1" applyBorder="1" applyAlignment="1">
      <alignment vertical="center"/>
    </xf>
    <xf numFmtId="43" fontId="0" fillId="0" borderId="0" xfId="43" applyNumberFormat="1" applyAlignment="1">
      <alignment vertical="center"/>
      <protection/>
    </xf>
    <xf numFmtId="2" fontId="0" fillId="0" borderId="0" xfId="43" applyNumberFormat="1" applyAlignment="1">
      <alignment vertical="center"/>
      <protection/>
    </xf>
    <xf numFmtId="1" fontId="0" fillId="0" borderId="0" xfId="43" applyNumberFormat="1">
      <alignment/>
      <protection/>
    </xf>
    <xf numFmtId="1" fontId="5" fillId="0" borderId="0" xfId="43" applyNumberFormat="1" applyFont="1" applyAlignment="1">
      <alignment vertical="center"/>
      <protection/>
    </xf>
    <xf numFmtId="1" fontId="8" fillId="0" borderId="0" xfId="43" applyNumberFormat="1" applyFont="1" applyAlignment="1">
      <alignment vertical="center"/>
      <protection/>
    </xf>
    <xf numFmtId="175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19" fillId="41" borderId="34" xfId="43" applyFont="1" applyFill="1" applyBorder="1" applyAlignment="1">
      <alignment horizontal="center" vertical="center" wrapText="1"/>
      <protection/>
    </xf>
    <xf numFmtId="0" fontId="19" fillId="41" borderId="13" xfId="43" applyFont="1" applyFill="1" applyBorder="1" applyAlignment="1">
      <alignment horizontal="center" vertical="center" wrapText="1"/>
      <protection/>
    </xf>
    <xf numFmtId="164" fontId="5" fillId="41" borderId="35" xfId="69" applyFont="1" applyFill="1" applyBorder="1" applyAlignment="1">
      <alignment horizontal="right" vertical="center"/>
    </xf>
    <xf numFmtId="164" fontId="5" fillId="41" borderId="36" xfId="69" applyFont="1" applyFill="1" applyBorder="1" applyAlignment="1">
      <alignment horizontal="right" vertical="center"/>
    </xf>
    <xf numFmtId="164" fontId="5" fillId="41" borderId="37" xfId="69" applyFont="1" applyFill="1" applyBorder="1" applyAlignment="1">
      <alignment horizontal="right" vertical="center"/>
    </xf>
    <xf numFmtId="0" fontId="19" fillId="41" borderId="34" xfId="43" applyFont="1" applyFill="1" applyBorder="1" applyAlignment="1">
      <alignment horizontal="center" vertical="center"/>
      <protection/>
    </xf>
    <xf numFmtId="0" fontId="5" fillId="41" borderId="13" xfId="43" applyFont="1" applyFill="1" applyBorder="1" applyAlignment="1">
      <alignment horizontal="center" vertical="center"/>
      <protection/>
    </xf>
    <xf numFmtId="0" fontId="19" fillId="41" borderId="13" xfId="43" applyFont="1" applyFill="1" applyBorder="1" applyAlignment="1">
      <alignment horizontal="center" vertical="center"/>
      <protection/>
    </xf>
    <xf numFmtId="0" fontId="5" fillId="41" borderId="34" xfId="43" applyFont="1" applyFill="1" applyBorder="1" applyAlignment="1">
      <alignment horizontal="center" vertical="center" wrapText="1"/>
      <protection/>
    </xf>
    <xf numFmtId="0" fontId="5" fillId="41" borderId="13" xfId="43" applyFont="1" applyFill="1" applyBorder="1" applyAlignment="1">
      <alignment horizontal="center" vertical="center" wrapText="1"/>
      <protection/>
    </xf>
    <xf numFmtId="164" fontId="19" fillId="41" borderId="34" xfId="75" applyNumberFormat="1" applyFont="1" applyFill="1" applyBorder="1" applyAlignment="1" applyProtection="1">
      <alignment horizontal="center" vertical="center"/>
      <protection/>
    </xf>
    <xf numFmtId="164" fontId="19" fillId="41" borderId="13" xfId="75" applyNumberFormat="1" applyFont="1" applyFill="1" applyBorder="1" applyAlignment="1" applyProtection="1">
      <alignment horizontal="center" vertical="center"/>
      <protection/>
    </xf>
    <xf numFmtId="0" fontId="5" fillId="41" borderId="14" xfId="43" applyFont="1" applyFill="1" applyBorder="1" applyAlignment="1">
      <alignment horizontal="center" vertical="center"/>
      <protection/>
    </xf>
    <xf numFmtId="0" fontId="5" fillId="41" borderId="15" xfId="43" applyFont="1" applyFill="1" applyBorder="1" applyAlignment="1">
      <alignment horizontal="center" vertical="center"/>
      <protection/>
    </xf>
    <xf numFmtId="0" fontId="5" fillId="41" borderId="38" xfId="43" applyFont="1" applyFill="1" applyBorder="1" applyAlignment="1">
      <alignment horizontal="center" vertical="center"/>
      <protection/>
    </xf>
    <xf numFmtId="1" fontId="0" fillId="0" borderId="0" xfId="43" applyNumberFormat="1" applyAlignment="1">
      <alignment horizontal="center"/>
      <protection/>
    </xf>
    <xf numFmtId="1" fontId="5" fillId="0" borderId="0" xfId="43" applyNumberFormat="1" applyFont="1" applyAlignment="1">
      <alignment horizontal="center" vertical="center"/>
      <protection/>
    </xf>
    <xf numFmtId="1" fontId="8" fillId="0" borderId="0" xfId="43" applyNumberFormat="1" applyFont="1" applyAlignment="1">
      <alignment horizontal="center" vertical="center"/>
      <protection/>
    </xf>
    <xf numFmtId="183" fontId="5" fillId="0" borderId="0" xfId="76" applyNumberFormat="1" applyFont="1" applyFill="1" applyBorder="1" applyAlignment="1">
      <alignment horizontal="left" vertical="center"/>
    </xf>
    <xf numFmtId="174" fontId="2" fillId="0" borderId="39" xfId="0" applyNumberFormat="1" applyFont="1" applyBorder="1" applyAlignment="1">
      <alignment horizontal="center" vertical="center"/>
    </xf>
    <xf numFmtId="174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75" fontId="5" fillId="0" borderId="34" xfId="0" applyNumberFormat="1" applyFont="1" applyBorder="1" applyAlignment="1" applyProtection="1">
      <alignment horizontal="center" vertical="center"/>
      <protection locked="0"/>
    </xf>
    <xf numFmtId="175" fontId="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5" fontId="5" fillId="0" borderId="16" xfId="0" applyNumberFormat="1" applyFont="1" applyBorder="1" applyAlignment="1" applyProtection="1">
      <alignment horizontal="center" vertical="center"/>
      <protection locked="0"/>
    </xf>
    <xf numFmtId="175" fontId="5" fillId="0" borderId="47" xfId="0" applyNumberFormat="1" applyFont="1" applyBorder="1" applyAlignment="1" applyProtection="1">
      <alignment horizontal="center" vertical="center"/>
      <protection locked="0"/>
    </xf>
    <xf numFmtId="175" fontId="5" fillId="0" borderId="48" xfId="0" applyNumberFormat="1" applyFont="1" applyBorder="1" applyAlignment="1" applyProtection="1">
      <alignment horizontal="center" vertical="center"/>
      <protection locked="0"/>
    </xf>
    <xf numFmtId="174" fontId="2" fillId="0" borderId="45" xfId="0" applyNumberFormat="1" applyFont="1" applyBorder="1" applyAlignment="1">
      <alignment horizontal="center" vertical="center"/>
    </xf>
    <xf numFmtId="174" fontId="2" fillId="0" borderId="46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top"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173" fontId="2" fillId="41" borderId="34" xfId="0" applyNumberFormat="1" applyFont="1" applyFill="1" applyBorder="1" applyAlignment="1">
      <alignment horizontal="center" vertical="center" wrapText="1"/>
    </xf>
    <xf numFmtId="173" fontId="2" fillId="41" borderId="13" xfId="0" applyNumberFormat="1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42" borderId="49" xfId="43" applyFont="1" applyFill="1" applyBorder="1" applyAlignment="1">
      <alignment horizontal="right" vertical="center"/>
      <protection/>
    </xf>
    <xf numFmtId="0" fontId="5" fillId="42" borderId="50" xfId="43" applyFont="1" applyFill="1" applyBorder="1" applyAlignment="1">
      <alignment horizontal="right" vertical="center"/>
      <protection/>
    </xf>
    <xf numFmtId="0" fontId="5" fillId="42" borderId="51" xfId="43" applyFont="1" applyFill="1" applyBorder="1" applyAlignment="1">
      <alignment horizontal="right" vertical="center"/>
      <protection/>
    </xf>
    <xf numFmtId="0" fontId="5" fillId="42" borderId="52" xfId="43" applyFont="1" applyFill="1" applyBorder="1" applyAlignment="1">
      <alignment horizontal="right" vertical="center"/>
      <protection/>
    </xf>
    <xf numFmtId="10" fontId="5" fillId="42" borderId="53" xfId="43" applyNumberFormat="1" applyFont="1" applyFill="1" applyBorder="1" applyAlignment="1">
      <alignment horizontal="center" vertical="center"/>
      <protection/>
    </xf>
    <xf numFmtId="10" fontId="5" fillId="42" borderId="54" xfId="43" applyNumberFormat="1" applyFont="1" applyFill="1" applyBorder="1" applyAlignment="1">
      <alignment horizontal="center" vertical="center"/>
      <protection/>
    </xf>
    <xf numFmtId="0" fontId="5" fillId="0" borderId="0" xfId="43" applyFont="1" applyAlignment="1">
      <alignment vertical="center"/>
      <protection/>
    </xf>
    <xf numFmtId="0" fontId="23" fillId="43" borderId="25" xfId="43" applyFont="1" applyFill="1" applyBorder="1" applyAlignment="1">
      <alignment horizontal="right" vertical="center"/>
      <protection/>
    </xf>
    <xf numFmtId="0" fontId="23" fillId="43" borderId="28" xfId="43" applyFont="1" applyFill="1" applyBorder="1" applyAlignment="1">
      <alignment horizontal="right" vertical="center"/>
      <protection/>
    </xf>
    <xf numFmtId="0" fontId="23" fillId="43" borderId="24" xfId="43" applyFont="1" applyFill="1" applyBorder="1" applyAlignment="1">
      <alignment horizontal="right" vertical="center"/>
      <protection/>
    </xf>
    <xf numFmtId="0" fontId="23" fillId="0" borderId="0" xfId="43" applyFont="1" applyAlignment="1">
      <alignment horizontal="left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18" xfId="43" applyFont="1" applyBorder="1" applyAlignment="1">
      <alignment horizontal="right" vertical="center"/>
      <protection/>
    </xf>
    <xf numFmtId="0" fontId="5" fillId="0" borderId="55" xfId="43" applyFont="1" applyBorder="1" applyAlignment="1">
      <alignment horizontal="right" vertical="center"/>
      <protection/>
    </xf>
    <xf numFmtId="0" fontId="5" fillId="0" borderId="15" xfId="43" applyFont="1" applyBorder="1" applyAlignment="1">
      <alignment horizontal="center"/>
      <protection/>
    </xf>
    <xf numFmtId="49" fontId="5" fillId="0" borderId="21" xfId="43" applyNumberFormat="1" applyFont="1" applyBorder="1" applyAlignment="1">
      <alignment horizontal="left" vertical="center"/>
      <protection/>
    </xf>
    <xf numFmtId="49" fontId="5" fillId="0" borderId="0" xfId="43" applyNumberFormat="1" applyFont="1" applyAlignment="1">
      <alignment horizontal="left" vertical="center"/>
      <protection/>
    </xf>
    <xf numFmtId="49" fontId="5" fillId="0" borderId="33" xfId="43" applyNumberFormat="1" applyFont="1" applyBorder="1" applyAlignment="1">
      <alignment horizontal="left" vertical="center"/>
      <protection/>
    </xf>
    <xf numFmtId="0" fontId="27" fillId="0" borderId="22" xfId="43" applyFont="1" applyBorder="1" applyAlignment="1">
      <alignment horizontal="center" vertical="center"/>
      <protection/>
    </xf>
    <xf numFmtId="0" fontId="7" fillId="0" borderId="19" xfId="43" applyFont="1" applyBorder="1" applyAlignment="1">
      <alignment horizontal="center" vertical="center"/>
      <protection/>
    </xf>
    <xf numFmtId="0" fontId="7" fillId="0" borderId="56" xfId="43" applyFont="1" applyBorder="1" applyAlignment="1">
      <alignment horizontal="center" vertical="center"/>
      <protection/>
    </xf>
    <xf numFmtId="49" fontId="28" fillId="0" borderId="21" xfId="43" applyNumberFormat="1" applyFont="1" applyBorder="1" applyAlignment="1">
      <alignment horizontal="center" vertical="center"/>
      <protection/>
    </xf>
    <xf numFmtId="49" fontId="28" fillId="0" borderId="33" xfId="43" applyNumberFormat="1" applyFont="1" applyBorder="1" applyAlignment="1">
      <alignment horizontal="center" vertical="center"/>
      <protection/>
    </xf>
    <xf numFmtId="49" fontId="5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3" xfId="43" applyBorder="1" applyAlignment="1">
      <alignment horizontal="center" vertical="center"/>
      <protection/>
    </xf>
    <xf numFmtId="0" fontId="7" fillId="0" borderId="25" xfId="43" applyFont="1" applyBorder="1" applyAlignment="1">
      <alignment horizontal="center" vertical="center" wrapText="1"/>
      <protection/>
    </xf>
    <xf numFmtId="0" fontId="7" fillId="0" borderId="28" xfId="43" applyFont="1" applyBorder="1" applyAlignment="1">
      <alignment horizontal="center" vertical="center" wrapText="1"/>
      <protection/>
    </xf>
    <xf numFmtId="0" fontId="7" fillId="0" borderId="24" xfId="43" applyFont="1" applyBorder="1" applyAlignment="1">
      <alignment horizontal="center" vertical="center" wrapText="1"/>
      <protection/>
    </xf>
    <xf numFmtId="0" fontId="23" fillId="44" borderId="25" xfId="43" applyFont="1" applyFill="1" applyBorder="1" applyAlignment="1">
      <alignment horizontal="left" vertical="center"/>
      <protection/>
    </xf>
    <xf numFmtId="0" fontId="23" fillId="44" borderId="28" xfId="43" applyFont="1" applyFill="1" applyBorder="1" applyAlignment="1">
      <alignment horizontal="left" vertical="center"/>
      <protection/>
    </xf>
    <xf numFmtId="0" fontId="23" fillId="44" borderId="24" xfId="43" applyFont="1" applyFill="1" applyBorder="1" applyAlignment="1">
      <alignment horizontal="left" vertical="center"/>
      <protection/>
    </xf>
    <xf numFmtId="0" fontId="0" fillId="0" borderId="25" xfId="43" applyBorder="1" applyAlignment="1">
      <alignment horizontal="left" vertical="center"/>
      <protection/>
    </xf>
    <xf numFmtId="0" fontId="0" fillId="0" borderId="28" xfId="43" applyBorder="1" applyAlignment="1">
      <alignment horizontal="left" vertical="center"/>
      <protection/>
    </xf>
    <xf numFmtId="0" fontId="0" fillId="0" borderId="24" xfId="43" applyBorder="1" applyAlignment="1">
      <alignment horizontal="left" vertical="center"/>
      <protection/>
    </xf>
    <xf numFmtId="0" fontId="2" fillId="0" borderId="0" xfId="43" applyFont="1" applyAlignment="1">
      <alignment horizontal="left" vertical="center" wrapText="1"/>
      <protection/>
    </xf>
    <xf numFmtId="0" fontId="2" fillId="0" borderId="0" xfId="43" applyFont="1" applyAlignment="1">
      <alignment horizontal="center" vertical="center"/>
      <protection/>
    </xf>
  </cellXfs>
  <cellStyles count="1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  <cellStyle name="Normal 15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3</xdr:col>
      <xdr:colOff>361950</xdr:colOff>
      <xdr:row>3</xdr:row>
      <xdr:rowOff>238125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266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561975</xdr:colOff>
      <xdr:row>4</xdr:row>
      <xdr:rowOff>123825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23825"/>
          <a:ext cx="2114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133350</xdr:rowOff>
    </xdr:from>
    <xdr:to>
      <xdr:col>2</xdr:col>
      <xdr:colOff>1047750</xdr:colOff>
      <xdr:row>4</xdr:row>
      <xdr:rowOff>47625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33350"/>
          <a:ext cx="2266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PPRO\Desktop\Rua%20Vovo%20Rafael%20de%20Almeida\SINAPI%2002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2"/>
  <sheetViews>
    <sheetView tabSelected="1" view="pageBreakPreview" zoomScale="90" zoomScaleSheetLayoutView="90" workbookViewId="0" topLeftCell="A1">
      <selection activeCell="A12" sqref="A12:A13"/>
    </sheetView>
  </sheetViews>
  <sheetFormatPr defaultColWidth="9.140625" defaultRowHeight="12.75"/>
  <cols>
    <col min="1" max="1" width="7.421875" style="28" customWidth="1"/>
    <col min="2" max="2" width="9.7109375" style="28" customWidth="1"/>
    <col min="3" max="3" width="13.140625" style="26" bestFit="1" customWidth="1"/>
    <col min="4" max="4" width="52.28125" style="63" customWidth="1"/>
    <col min="5" max="5" width="7.421875" style="28" bestFit="1" customWidth="1"/>
    <col min="6" max="6" width="10.28125" style="29" customWidth="1"/>
    <col min="7" max="7" width="10.7109375" style="28" customWidth="1"/>
    <col min="8" max="8" width="14.140625" style="28" customWidth="1"/>
    <col min="9" max="9" width="12.8515625" style="28" customWidth="1"/>
    <col min="10" max="12" width="10.28125" style="28" bestFit="1" customWidth="1"/>
    <col min="13" max="16384" width="9.140625" style="28" customWidth="1"/>
  </cols>
  <sheetData>
    <row r="1" spans="1:9" s="22" customFormat="1" ht="21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9" s="22" customFormat="1" ht="15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</row>
    <row r="3" spans="1:9" s="22" customFormat="1" ht="15.75" customHeight="1">
      <c r="A3" s="122" t="s">
        <v>138</v>
      </c>
      <c r="B3" s="122"/>
      <c r="C3" s="122"/>
      <c r="D3" s="122"/>
      <c r="E3" s="122"/>
      <c r="F3" s="122"/>
      <c r="G3" s="122"/>
      <c r="H3" s="122"/>
      <c r="I3" s="122"/>
    </row>
    <row r="4" spans="1:9" s="22" customFormat="1" ht="31.5" customHeight="1">
      <c r="A4" s="23"/>
      <c r="B4" s="23"/>
      <c r="C4" s="23"/>
      <c r="D4" s="24"/>
      <c r="E4" s="24"/>
      <c r="F4" s="24"/>
      <c r="G4" s="24"/>
      <c r="H4" s="24"/>
      <c r="I4" s="24"/>
    </row>
    <row r="5" spans="1:9" ht="19.5" customHeight="1">
      <c r="A5" s="25" t="s">
        <v>153</v>
      </c>
      <c r="B5" s="25"/>
      <c r="D5" s="27"/>
      <c r="I5" s="30"/>
    </row>
    <row r="6" spans="1:8" ht="19.5" customHeight="1">
      <c r="A6" s="25" t="s">
        <v>141</v>
      </c>
      <c r="B6" s="25"/>
      <c r="D6" s="27"/>
      <c r="F6" s="31"/>
      <c r="G6" s="32"/>
      <c r="H6" s="32"/>
    </row>
    <row r="7" spans="1:9" ht="19.5" customHeight="1">
      <c r="A7" s="25" t="s">
        <v>156</v>
      </c>
      <c r="B7" s="25"/>
      <c r="D7" s="27"/>
      <c r="F7" s="33"/>
      <c r="G7" s="34"/>
      <c r="H7" s="34"/>
      <c r="I7" s="34"/>
    </row>
    <row r="8" spans="1:9" ht="17.25" customHeight="1">
      <c r="A8" s="123" t="s">
        <v>139</v>
      </c>
      <c r="B8" s="123"/>
      <c r="C8" s="123"/>
      <c r="D8" s="27"/>
      <c r="F8" s="33"/>
      <c r="G8" s="35"/>
      <c r="H8" s="35"/>
      <c r="I8" s="35"/>
    </row>
    <row r="9" spans="1:9" ht="17.25" customHeight="1">
      <c r="A9" s="123">
        <v>0.2882</v>
      </c>
      <c r="B9" s="123"/>
      <c r="C9" s="123"/>
      <c r="D9" s="27"/>
      <c r="F9" s="33"/>
      <c r="G9" s="35"/>
      <c r="H9" s="35"/>
      <c r="I9" s="35"/>
    </row>
    <row r="10" spans="3:8" ht="8.25" customHeight="1" thickBot="1">
      <c r="C10" s="25"/>
      <c r="D10" s="27"/>
      <c r="F10" s="33"/>
      <c r="G10" s="36"/>
      <c r="H10" s="36"/>
    </row>
    <row r="11" spans="1:9" ht="21" customHeight="1" thickBot="1">
      <c r="A11" s="117" t="s">
        <v>157</v>
      </c>
      <c r="B11" s="118"/>
      <c r="C11" s="118"/>
      <c r="D11" s="118"/>
      <c r="E11" s="118"/>
      <c r="F11" s="118"/>
      <c r="G11" s="118"/>
      <c r="H11" s="118"/>
      <c r="I11" s="119"/>
    </row>
    <row r="12" spans="1:9" s="37" customFormat="1" ht="12.75" customHeight="1">
      <c r="A12" s="110" t="s">
        <v>13</v>
      </c>
      <c r="B12" s="110" t="s">
        <v>96</v>
      </c>
      <c r="C12" s="113" t="s">
        <v>97</v>
      </c>
      <c r="D12" s="105" t="s">
        <v>98</v>
      </c>
      <c r="E12" s="110" t="s">
        <v>99</v>
      </c>
      <c r="F12" s="115" t="s">
        <v>100</v>
      </c>
      <c r="G12" s="105" t="s">
        <v>101</v>
      </c>
      <c r="H12" s="105" t="s">
        <v>102</v>
      </c>
      <c r="I12" s="105" t="s">
        <v>103</v>
      </c>
    </row>
    <row r="13" spans="1:9" s="37" customFormat="1" ht="23.25" customHeight="1" thickBot="1">
      <c r="A13" s="111"/>
      <c r="B13" s="112"/>
      <c r="C13" s="114"/>
      <c r="D13" s="106"/>
      <c r="E13" s="112"/>
      <c r="F13" s="116"/>
      <c r="G13" s="106"/>
      <c r="H13" s="106"/>
      <c r="I13" s="106"/>
    </row>
    <row r="14" spans="1:9" s="37" customFormat="1" ht="6.75" customHeight="1" thickBot="1">
      <c r="A14" s="38"/>
      <c r="B14" s="39"/>
      <c r="C14" s="40"/>
      <c r="D14" s="41"/>
      <c r="E14" s="42"/>
      <c r="F14" s="43"/>
      <c r="G14" s="41"/>
      <c r="H14" s="41"/>
      <c r="I14" s="44"/>
    </row>
    <row r="15" spans="1:10" s="37" customFormat="1" ht="21" customHeight="1">
      <c r="A15" s="45" t="s">
        <v>74</v>
      </c>
      <c r="B15" s="46"/>
      <c r="C15" s="47"/>
      <c r="D15" s="48"/>
      <c r="E15" s="49"/>
      <c r="F15" s="50"/>
      <c r="G15" s="48"/>
      <c r="H15" s="48"/>
      <c r="I15" s="51">
        <f>SUM(I16:I16)</f>
        <v>0</v>
      </c>
      <c r="J15" s="97"/>
    </row>
    <row r="16" spans="1:11" ht="13.5" thickBot="1">
      <c r="A16" s="52" t="s">
        <v>73</v>
      </c>
      <c r="B16" s="53" t="s">
        <v>105</v>
      </c>
      <c r="C16" s="54" t="s">
        <v>154</v>
      </c>
      <c r="D16" s="55" t="s">
        <v>140</v>
      </c>
      <c r="E16" s="54" t="s">
        <v>8</v>
      </c>
      <c r="F16" s="56">
        <v>100</v>
      </c>
      <c r="G16" s="57"/>
      <c r="H16" s="58">
        <f>ROUND(G16*(1+$A$9),2)</f>
        <v>0</v>
      </c>
      <c r="I16" s="59">
        <f>ROUND(H16*F16,2)</f>
        <v>0</v>
      </c>
      <c r="K16" s="98"/>
    </row>
    <row r="17" spans="1:9" s="37" customFormat="1" ht="23.45" customHeight="1">
      <c r="A17" s="45" t="s">
        <v>75</v>
      </c>
      <c r="B17" s="46"/>
      <c r="C17" s="47"/>
      <c r="D17" s="48"/>
      <c r="E17" s="49"/>
      <c r="F17" s="50"/>
      <c r="G17" s="48"/>
      <c r="H17" s="48"/>
      <c r="I17" s="51">
        <f>SUM(I18:I27)</f>
        <v>0</v>
      </c>
    </row>
    <row r="18" spans="1:11" ht="51">
      <c r="A18" s="52" t="s">
        <v>76</v>
      </c>
      <c r="B18" s="53" t="s">
        <v>105</v>
      </c>
      <c r="C18" s="54" t="s">
        <v>38</v>
      </c>
      <c r="D18" s="55" t="s">
        <v>37</v>
      </c>
      <c r="E18" s="54" t="s">
        <v>4</v>
      </c>
      <c r="F18" s="56">
        <v>6</v>
      </c>
      <c r="G18" s="57"/>
      <c r="H18" s="58">
        <f>ROUND(G18*(1+$A$9),2)</f>
        <v>0</v>
      </c>
      <c r="I18" s="59">
        <f>ROUND(H18*F18,2)</f>
        <v>0</v>
      </c>
      <c r="K18" s="99"/>
    </row>
    <row r="19" spans="1:9" ht="51">
      <c r="A19" s="52" t="s">
        <v>77</v>
      </c>
      <c r="B19" s="53" t="s">
        <v>105</v>
      </c>
      <c r="C19" s="54" t="s">
        <v>22</v>
      </c>
      <c r="D19" s="55" t="s">
        <v>21</v>
      </c>
      <c r="E19" s="54" t="s">
        <v>4</v>
      </c>
      <c r="F19" s="56">
        <v>100</v>
      </c>
      <c r="G19" s="57"/>
      <c r="H19" s="58">
        <f aca="true" t="shared" si="0" ref="H19:H42">ROUND(G19*(1+$A$9),2)</f>
        <v>0</v>
      </c>
      <c r="I19" s="59">
        <f aca="true" t="shared" si="1" ref="I19:I27">ROUND(H19*F19,2)</f>
        <v>0</v>
      </c>
    </row>
    <row r="20" spans="1:9" ht="76.5">
      <c r="A20" s="52" t="s">
        <v>78</v>
      </c>
      <c r="B20" s="53" t="s">
        <v>105</v>
      </c>
      <c r="C20" s="54" t="s">
        <v>25</v>
      </c>
      <c r="D20" s="55" t="s">
        <v>26</v>
      </c>
      <c r="E20" s="54" t="s">
        <v>4</v>
      </c>
      <c r="F20" s="56">
        <v>88</v>
      </c>
      <c r="G20" s="57"/>
      <c r="H20" s="58">
        <f t="shared" si="0"/>
        <v>0</v>
      </c>
      <c r="I20" s="59">
        <f t="shared" si="1"/>
        <v>0</v>
      </c>
    </row>
    <row r="21" spans="1:9" ht="127.5">
      <c r="A21" s="52" t="s">
        <v>79</v>
      </c>
      <c r="B21" s="53" t="s">
        <v>105</v>
      </c>
      <c r="C21" s="54" t="s">
        <v>27</v>
      </c>
      <c r="D21" s="55" t="s">
        <v>136</v>
      </c>
      <c r="E21" s="54" t="s">
        <v>4</v>
      </c>
      <c r="F21" s="56">
        <v>9.68</v>
      </c>
      <c r="G21" s="57"/>
      <c r="H21" s="58">
        <f t="shared" si="0"/>
        <v>0</v>
      </c>
      <c r="I21" s="59">
        <f t="shared" si="1"/>
        <v>0</v>
      </c>
    </row>
    <row r="22" spans="1:9" ht="63.75">
      <c r="A22" s="52" t="s">
        <v>80</v>
      </c>
      <c r="B22" s="53" t="s">
        <v>105</v>
      </c>
      <c r="C22" s="54" t="s">
        <v>31</v>
      </c>
      <c r="D22" s="55" t="s">
        <v>32</v>
      </c>
      <c r="E22" s="54" t="s">
        <v>4</v>
      </c>
      <c r="F22" s="56">
        <v>12</v>
      </c>
      <c r="G22" s="57"/>
      <c r="H22" s="58">
        <f t="shared" si="0"/>
        <v>0</v>
      </c>
      <c r="I22" s="59">
        <f t="shared" si="1"/>
        <v>0</v>
      </c>
    </row>
    <row r="23" spans="1:9" ht="89.25">
      <c r="A23" s="52" t="s">
        <v>81</v>
      </c>
      <c r="B23" s="53" t="s">
        <v>105</v>
      </c>
      <c r="C23" s="54" t="s">
        <v>69</v>
      </c>
      <c r="D23" s="55" t="s">
        <v>70</v>
      </c>
      <c r="E23" s="54" t="s">
        <v>4</v>
      </c>
      <c r="F23" s="56">
        <v>68</v>
      </c>
      <c r="G23" s="57"/>
      <c r="H23" s="58">
        <f t="shared" si="0"/>
        <v>0</v>
      </c>
      <c r="I23" s="59">
        <f t="shared" si="1"/>
        <v>0</v>
      </c>
    </row>
    <row r="24" spans="1:9" ht="63.75">
      <c r="A24" s="52" t="s">
        <v>82</v>
      </c>
      <c r="B24" s="53" t="s">
        <v>105</v>
      </c>
      <c r="C24" s="54" t="s">
        <v>33</v>
      </c>
      <c r="D24" s="55" t="s">
        <v>34</v>
      </c>
      <c r="E24" s="54" t="s">
        <v>5</v>
      </c>
      <c r="F24" s="56">
        <v>1</v>
      </c>
      <c r="G24" s="57"/>
      <c r="H24" s="58">
        <f t="shared" si="0"/>
        <v>0</v>
      </c>
      <c r="I24" s="59">
        <f t="shared" si="1"/>
        <v>0</v>
      </c>
    </row>
    <row r="25" spans="1:9" ht="63.75">
      <c r="A25" s="52" t="s">
        <v>83</v>
      </c>
      <c r="B25" s="53" t="s">
        <v>105</v>
      </c>
      <c r="C25" s="54" t="s">
        <v>36</v>
      </c>
      <c r="D25" s="55" t="s">
        <v>35</v>
      </c>
      <c r="E25" s="54" t="s">
        <v>5</v>
      </c>
      <c r="F25" s="56">
        <v>1</v>
      </c>
      <c r="G25" s="57"/>
      <c r="H25" s="58">
        <f t="shared" si="0"/>
        <v>0</v>
      </c>
      <c r="I25" s="59">
        <f t="shared" si="1"/>
        <v>0</v>
      </c>
    </row>
    <row r="26" spans="1:9" ht="102">
      <c r="A26" s="52" t="s">
        <v>84</v>
      </c>
      <c r="B26" s="53" t="s">
        <v>105</v>
      </c>
      <c r="C26" s="54" t="s">
        <v>29</v>
      </c>
      <c r="D26" s="55" t="s">
        <v>30</v>
      </c>
      <c r="E26" s="54" t="s">
        <v>28</v>
      </c>
      <c r="F26" s="56">
        <v>4</v>
      </c>
      <c r="G26" s="57"/>
      <c r="H26" s="58">
        <f t="shared" si="0"/>
        <v>0</v>
      </c>
      <c r="I26" s="59">
        <f t="shared" si="1"/>
        <v>0</v>
      </c>
    </row>
    <row r="27" spans="1:9" ht="77.25" thickBot="1">
      <c r="A27" s="52" t="s">
        <v>85</v>
      </c>
      <c r="B27" s="53" t="s">
        <v>105</v>
      </c>
      <c r="C27" s="54" t="s">
        <v>39</v>
      </c>
      <c r="D27" s="55" t="s">
        <v>40</v>
      </c>
      <c r="E27" s="54" t="s">
        <v>7</v>
      </c>
      <c r="F27" s="56">
        <v>30</v>
      </c>
      <c r="G27" s="57"/>
      <c r="H27" s="58">
        <f t="shared" si="0"/>
        <v>0</v>
      </c>
      <c r="I27" s="59">
        <f t="shared" si="1"/>
        <v>0</v>
      </c>
    </row>
    <row r="28" spans="1:12" s="37" customFormat="1" ht="22.5" customHeight="1">
      <c r="A28" s="45" t="s">
        <v>150</v>
      </c>
      <c r="B28" s="46"/>
      <c r="C28" s="47"/>
      <c r="D28" s="48"/>
      <c r="E28" s="49"/>
      <c r="F28" s="50"/>
      <c r="G28" s="48"/>
      <c r="H28" s="48"/>
      <c r="I28" s="51">
        <f>SUM(I29:I35)</f>
        <v>0</v>
      </c>
      <c r="L28" s="60"/>
    </row>
    <row r="29" spans="1:9" ht="76.5">
      <c r="A29" s="52" t="s">
        <v>86</v>
      </c>
      <c r="B29" s="53" t="s">
        <v>105</v>
      </c>
      <c r="C29" s="54" t="s">
        <v>43</v>
      </c>
      <c r="D29" s="55" t="s">
        <v>44</v>
      </c>
      <c r="E29" s="54" t="s">
        <v>6</v>
      </c>
      <c r="F29" s="56">
        <v>7.8</v>
      </c>
      <c r="G29" s="57"/>
      <c r="H29" s="58">
        <f aca="true" t="shared" si="2" ref="H29:H30">ROUND(G29*(1+$A$9),2)</f>
        <v>0</v>
      </c>
      <c r="I29" s="59">
        <f aca="true" t="shared" si="3" ref="I29:I30">ROUND(H29*F29,2)</f>
        <v>0</v>
      </c>
    </row>
    <row r="30" spans="1:9" ht="114.75">
      <c r="A30" s="52" t="s">
        <v>87</v>
      </c>
      <c r="B30" s="53" t="s">
        <v>105</v>
      </c>
      <c r="C30" s="54" t="s">
        <v>52</v>
      </c>
      <c r="D30" s="55" t="s">
        <v>53</v>
      </c>
      <c r="E30" s="54" t="s">
        <v>5</v>
      </c>
      <c r="F30" s="56">
        <v>3</v>
      </c>
      <c r="G30" s="57"/>
      <c r="H30" s="58">
        <f t="shared" si="2"/>
        <v>0</v>
      </c>
      <c r="I30" s="59">
        <f t="shared" si="3"/>
        <v>0</v>
      </c>
    </row>
    <row r="31" spans="1:9" ht="114.75">
      <c r="A31" s="52" t="s">
        <v>88</v>
      </c>
      <c r="B31" s="53" t="s">
        <v>105</v>
      </c>
      <c r="C31" s="54" t="s">
        <v>50</v>
      </c>
      <c r="D31" s="55" t="s">
        <v>51</v>
      </c>
      <c r="E31" s="54" t="s">
        <v>7</v>
      </c>
      <c r="F31" s="56">
        <v>10</v>
      </c>
      <c r="G31" s="57"/>
      <c r="H31" s="58">
        <f aca="true" t="shared" si="4" ref="H31">ROUND(G31*(1+$A$9),2)</f>
        <v>0</v>
      </c>
      <c r="I31" s="59">
        <f aca="true" t="shared" si="5" ref="I31">ROUND(H31*F31,2)</f>
        <v>0</v>
      </c>
    </row>
    <row r="32" spans="1:9" ht="38.25">
      <c r="A32" s="52" t="s">
        <v>89</v>
      </c>
      <c r="B32" s="53" t="s">
        <v>105</v>
      </c>
      <c r="C32" s="54" t="s">
        <v>42</v>
      </c>
      <c r="D32" s="55" t="s">
        <v>41</v>
      </c>
      <c r="E32" s="54" t="s">
        <v>6</v>
      </c>
      <c r="F32" s="56">
        <v>6.36</v>
      </c>
      <c r="G32" s="57"/>
      <c r="H32" s="58">
        <f aca="true" t="shared" si="6" ref="H32:H34">ROUND(G32*(1+$A$9),2)</f>
        <v>0</v>
      </c>
      <c r="I32" s="59">
        <f aca="true" t="shared" si="7" ref="I32:I34">ROUND(H32*F32,2)</f>
        <v>0</v>
      </c>
    </row>
    <row r="33" spans="1:9" ht="102">
      <c r="A33" s="52" t="s">
        <v>90</v>
      </c>
      <c r="B33" s="53" t="s">
        <v>105</v>
      </c>
      <c r="C33" s="54" t="s">
        <v>48</v>
      </c>
      <c r="D33" s="55" t="s">
        <v>49</v>
      </c>
      <c r="E33" s="54" t="s">
        <v>10</v>
      </c>
      <c r="F33" s="56">
        <v>2.81</v>
      </c>
      <c r="G33" s="57"/>
      <c r="H33" s="58">
        <f t="shared" si="6"/>
        <v>0</v>
      </c>
      <c r="I33" s="59">
        <f t="shared" si="7"/>
        <v>0</v>
      </c>
    </row>
    <row r="34" spans="1:9" ht="89.25">
      <c r="A34" s="52" t="s">
        <v>91</v>
      </c>
      <c r="B34" s="53" t="s">
        <v>105</v>
      </c>
      <c r="C34" s="54" t="s">
        <v>46</v>
      </c>
      <c r="D34" s="55" t="s">
        <v>47</v>
      </c>
      <c r="E34" s="54" t="s">
        <v>45</v>
      </c>
      <c r="F34" s="56">
        <v>42.15</v>
      </c>
      <c r="G34" s="57"/>
      <c r="H34" s="58">
        <f t="shared" si="6"/>
        <v>0</v>
      </c>
      <c r="I34" s="59">
        <f t="shared" si="7"/>
        <v>0</v>
      </c>
    </row>
    <row r="35" spans="1:9" ht="51.75" thickBot="1">
      <c r="A35" s="52" t="s">
        <v>152</v>
      </c>
      <c r="B35" s="53" t="s">
        <v>105</v>
      </c>
      <c r="C35" s="54" t="s">
        <v>72</v>
      </c>
      <c r="D35" s="55" t="s">
        <v>71</v>
      </c>
      <c r="E35" s="54" t="s">
        <v>5</v>
      </c>
      <c r="F35" s="56">
        <v>1</v>
      </c>
      <c r="G35" s="57"/>
      <c r="H35" s="58">
        <f aca="true" t="shared" si="8" ref="H35">ROUND(G35*(1+$A$9),2)</f>
        <v>0</v>
      </c>
      <c r="I35" s="59">
        <f aca="true" t="shared" si="9" ref="I35">ROUND(H35*F35,2)</f>
        <v>0</v>
      </c>
    </row>
    <row r="36" spans="1:12" s="37" customFormat="1" ht="22.5" customHeight="1">
      <c r="A36" s="45" t="s">
        <v>142</v>
      </c>
      <c r="B36" s="46"/>
      <c r="C36" s="47"/>
      <c r="D36" s="48"/>
      <c r="E36" s="49"/>
      <c r="F36" s="50"/>
      <c r="G36" s="48"/>
      <c r="H36" s="48"/>
      <c r="I36" s="51">
        <f>SUM(I37:I42)</f>
        <v>0</v>
      </c>
      <c r="L36" s="60"/>
    </row>
    <row r="37" spans="1:9" ht="76.5">
      <c r="A37" s="52" t="s">
        <v>92</v>
      </c>
      <c r="B37" s="53" t="s">
        <v>105</v>
      </c>
      <c r="C37" s="54" t="s">
        <v>43</v>
      </c>
      <c r="D37" s="55" t="s">
        <v>44</v>
      </c>
      <c r="E37" s="54" t="s">
        <v>6</v>
      </c>
      <c r="F37" s="56">
        <v>144.9</v>
      </c>
      <c r="G37" s="57"/>
      <c r="H37" s="58">
        <f t="shared" si="0"/>
        <v>0</v>
      </c>
      <c r="I37" s="59">
        <f aca="true" t="shared" si="10" ref="I37:I42">ROUND(H37*F37,2)</f>
        <v>0</v>
      </c>
    </row>
    <row r="38" spans="1:9" ht="76.5">
      <c r="A38" s="52" t="s">
        <v>93</v>
      </c>
      <c r="B38" s="53" t="s">
        <v>105</v>
      </c>
      <c r="C38" s="54" t="s">
        <v>60</v>
      </c>
      <c r="D38" s="55" t="s">
        <v>61</v>
      </c>
      <c r="E38" s="54" t="s">
        <v>4</v>
      </c>
      <c r="F38" s="56">
        <v>483</v>
      </c>
      <c r="G38" s="57"/>
      <c r="H38" s="58">
        <f t="shared" si="0"/>
        <v>0</v>
      </c>
      <c r="I38" s="59">
        <f t="shared" si="10"/>
        <v>0</v>
      </c>
    </row>
    <row r="39" spans="1:10" ht="25.5">
      <c r="A39" s="52" t="s">
        <v>94</v>
      </c>
      <c r="B39" s="53" t="s">
        <v>105</v>
      </c>
      <c r="C39" s="54" t="s">
        <v>57</v>
      </c>
      <c r="D39" s="55" t="s">
        <v>56</v>
      </c>
      <c r="E39" s="54" t="s">
        <v>6</v>
      </c>
      <c r="F39" s="56">
        <v>72.45</v>
      </c>
      <c r="G39" s="57"/>
      <c r="H39" s="58">
        <f t="shared" si="0"/>
        <v>0</v>
      </c>
      <c r="I39" s="59">
        <f t="shared" si="10"/>
        <v>0</v>
      </c>
      <c r="J39" s="98"/>
    </row>
    <row r="40" spans="1:12" ht="38.25">
      <c r="A40" s="52" t="s">
        <v>95</v>
      </c>
      <c r="B40" s="53" t="s">
        <v>105</v>
      </c>
      <c r="C40" s="54" t="s">
        <v>55</v>
      </c>
      <c r="D40" s="55" t="s">
        <v>54</v>
      </c>
      <c r="E40" s="54" t="s">
        <v>6</v>
      </c>
      <c r="F40" s="56">
        <v>24.15</v>
      </c>
      <c r="G40" s="57"/>
      <c r="H40" s="58">
        <f t="shared" si="0"/>
        <v>0</v>
      </c>
      <c r="I40" s="59">
        <f t="shared" si="10"/>
        <v>0</v>
      </c>
      <c r="J40" s="98"/>
      <c r="L40" s="61"/>
    </row>
    <row r="41" spans="1:10" ht="89.25">
      <c r="A41" s="52" t="s">
        <v>143</v>
      </c>
      <c r="B41" s="53" t="s">
        <v>105</v>
      </c>
      <c r="C41" s="54" t="s">
        <v>62</v>
      </c>
      <c r="D41" s="55" t="s">
        <v>63</v>
      </c>
      <c r="E41" s="54" t="s">
        <v>7</v>
      </c>
      <c r="F41" s="56">
        <v>232.26000000000002</v>
      </c>
      <c r="G41" s="57"/>
      <c r="H41" s="58">
        <f t="shared" si="0"/>
        <v>0</v>
      </c>
      <c r="I41" s="59">
        <f t="shared" si="10"/>
        <v>0</v>
      </c>
      <c r="J41" s="98"/>
    </row>
    <row r="42" spans="1:12" ht="128.25" thickBot="1">
      <c r="A42" s="52" t="s">
        <v>144</v>
      </c>
      <c r="B42" s="53" t="s">
        <v>105</v>
      </c>
      <c r="C42" s="54" t="s">
        <v>59</v>
      </c>
      <c r="D42" s="55" t="s">
        <v>58</v>
      </c>
      <c r="E42" s="54" t="s">
        <v>4</v>
      </c>
      <c r="F42" s="56">
        <v>483</v>
      </c>
      <c r="G42" s="57"/>
      <c r="H42" s="58">
        <f t="shared" si="0"/>
        <v>0</v>
      </c>
      <c r="I42" s="59">
        <f t="shared" si="10"/>
        <v>0</v>
      </c>
      <c r="J42" s="98"/>
      <c r="K42" s="98"/>
      <c r="L42" s="61"/>
    </row>
    <row r="43" spans="1:9" s="37" customFormat="1" ht="21" customHeight="1">
      <c r="A43" s="45" t="s">
        <v>145</v>
      </c>
      <c r="B43" s="46"/>
      <c r="C43" s="47"/>
      <c r="D43" s="48"/>
      <c r="E43" s="49"/>
      <c r="F43" s="50"/>
      <c r="G43" s="48"/>
      <c r="H43" s="48"/>
      <c r="I43" s="51">
        <f>SUM(I44:I47)</f>
        <v>0</v>
      </c>
    </row>
    <row r="44" spans="1:9" ht="63.75">
      <c r="A44" s="52" t="s">
        <v>146</v>
      </c>
      <c r="B44" s="53" t="s">
        <v>105</v>
      </c>
      <c r="C44" s="54" t="s">
        <v>24</v>
      </c>
      <c r="D44" s="55" t="s">
        <v>23</v>
      </c>
      <c r="E44" s="54" t="s">
        <v>4</v>
      </c>
      <c r="F44" s="56">
        <v>176.52</v>
      </c>
      <c r="G44" s="57"/>
      <c r="H44" s="58">
        <f>ROUND(G44*(1+$A$9),2)</f>
        <v>0</v>
      </c>
      <c r="I44" s="59">
        <f>ROUND(H44*F44,2)</f>
        <v>0</v>
      </c>
    </row>
    <row r="45" spans="1:9" ht="25.5">
      <c r="A45" s="52" t="s">
        <v>147</v>
      </c>
      <c r="B45" s="53" t="s">
        <v>105</v>
      </c>
      <c r="C45" s="54" t="s">
        <v>65</v>
      </c>
      <c r="D45" s="55" t="s">
        <v>64</v>
      </c>
      <c r="E45" s="54" t="s">
        <v>6</v>
      </c>
      <c r="F45" s="56">
        <v>8.83</v>
      </c>
      <c r="G45" s="57"/>
      <c r="H45" s="58">
        <f>ROUND(G45*(1+$A$9),2)</f>
        <v>0</v>
      </c>
      <c r="I45" s="59">
        <f>ROUND(H45*F45,2)</f>
        <v>0</v>
      </c>
    </row>
    <row r="46" spans="1:9" ht="76.5">
      <c r="A46" s="52" t="s">
        <v>148</v>
      </c>
      <c r="B46" s="53" t="s">
        <v>105</v>
      </c>
      <c r="C46" s="54" t="s">
        <v>66</v>
      </c>
      <c r="D46" s="55" t="s">
        <v>137</v>
      </c>
      <c r="E46" s="54" t="s">
        <v>9</v>
      </c>
      <c r="F46" s="56">
        <v>261.25</v>
      </c>
      <c r="G46" s="57"/>
      <c r="H46" s="58">
        <f>ROUND(G46*(1+$A$9),2)</f>
        <v>0</v>
      </c>
      <c r="I46" s="59">
        <f>ROUND(H46*F46,2)</f>
        <v>0</v>
      </c>
    </row>
    <row r="47" spans="1:9" ht="64.5" thickBot="1">
      <c r="A47" s="52" t="s">
        <v>149</v>
      </c>
      <c r="B47" s="53" t="s">
        <v>105</v>
      </c>
      <c r="C47" s="54" t="s">
        <v>67</v>
      </c>
      <c r="D47" s="55" t="s">
        <v>68</v>
      </c>
      <c r="E47" s="54" t="s">
        <v>4</v>
      </c>
      <c r="F47" s="56">
        <v>176.52</v>
      </c>
      <c r="G47" s="57"/>
      <c r="H47" s="58">
        <f>ROUND(G47*(1+$A$9),2)</f>
        <v>0</v>
      </c>
      <c r="I47" s="59">
        <f>ROUND(H47*F47,2)</f>
        <v>0</v>
      </c>
    </row>
    <row r="48" spans="1:9" ht="18" customHeight="1" thickBot="1" thickTop="1">
      <c r="A48" s="107" t="s">
        <v>104</v>
      </c>
      <c r="B48" s="108"/>
      <c r="C48" s="108"/>
      <c r="D48" s="108"/>
      <c r="E48" s="108"/>
      <c r="F48" s="108"/>
      <c r="G48" s="108"/>
      <c r="H48" s="109"/>
      <c r="I48" s="62">
        <f>I15+I17+I28+I36+I43</f>
        <v>0</v>
      </c>
    </row>
    <row r="51" ht="12.75">
      <c r="I51" s="98"/>
    </row>
    <row r="52" ht="12.75">
      <c r="I52" s="61">
        <v>204095.78</v>
      </c>
    </row>
  </sheetData>
  <mergeCells count="16">
    <mergeCell ref="A11:I11"/>
    <mergeCell ref="A1:I1"/>
    <mergeCell ref="A2:I2"/>
    <mergeCell ref="A3:I3"/>
    <mergeCell ref="A8:C8"/>
    <mergeCell ref="A9:C9"/>
    <mergeCell ref="G12:G13"/>
    <mergeCell ref="H12:H13"/>
    <mergeCell ref="I12:I13"/>
    <mergeCell ref="A48:H48"/>
    <mergeCell ref="A12:A13"/>
    <mergeCell ref="B12:B13"/>
    <mergeCell ref="C12:C13"/>
    <mergeCell ref="D12:D13"/>
    <mergeCell ref="E12:E13"/>
    <mergeCell ref="F12:F13"/>
  </mergeCells>
  <printOptions horizontalCentered="1"/>
  <pageMargins left="0.7" right="0.7" top="0.75" bottom="0.75" header="0.3" footer="0.3"/>
  <pageSetup firstPageNumber="4" useFirstPageNumber="1" fitToHeight="0" fitToWidth="1" horizontalDpi="600" verticalDpi="600" orientation="portrait" paperSize="9" scale="64" r:id="rId2"/>
  <rowBreaks count="1" manualBreakCount="1">
    <brk id="2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view="pageBreakPreview" zoomScaleSheetLayoutView="100" workbookViewId="0" topLeftCell="A1">
      <selection activeCell="L15" sqref="L15"/>
    </sheetView>
  </sheetViews>
  <sheetFormatPr defaultColWidth="9.140625" defaultRowHeight="12.75"/>
  <cols>
    <col min="1" max="1" width="16.28125" style="64" customWidth="1"/>
    <col min="2" max="2" width="2.28125" style="64" customWidth="1"/>
    <col min="3" max="3" width="5.00390625" style="64" customWidth="1"/>
    <col min="4" max="5" width="9.140625" style="64" customWidth="1"/>
    <col min="6" max="6" width="3.8515625" style="64" customWidth="1"/>
    <col min="7" max="7" width="29.140625" style="64" customWidth="1"/>
    <col min="8" max="8" width="16.28125" style="64" customWidth="1"/>
    <col min="9" max="9" width="2.57421875" style="64" customWidth="1"/>
    <col min="10" max="223" width="9.140625" style="64" customWidth="1"/>
    <col min="224" max="224" width="16.28125" style="64" customWidth="1"/>
    <col min="225" max="225" width="2.28125" style="64" customWidth="1"/>
    <col min="226" max="226" width="5.00390625" style="64" customWidth="1"/>
    <col min="227" max="228" width="9.140625" style="64" customWidth="1"/>
    <col min="229" max="229" width="3.8515625" style="64" customWidth="1"/>
    <col min="230" max="230" width="26.00390625" style="64" customWidth="1"/>
    <col min="231" max="231" width="15.00390625" style="64" customWidth="1"/>
    <col min="232" max="232" width="2.57421875" style="64" customWidth="1"/>
    <col min="233" max="233" width="23.140625" style="64" customWidth="1"/>
    <col min="234" max="234" width="11.28125" style="64" customWidth="1"/>
    <col min="235" max="235" width="11.421875" style="64" customWidth="1"/>
    <col min="236" max="236" width="11.8515625" style="64" customWidth="1"/>
    <col min="237" max="237" width="2.00390625" style="64" customWidth="1"/>
    <col min="238" max="238" width="23.140625" style="64" customWidth="1"/>
    <col min="239" max="239" width="11.28125" style="64" customWidth="1"/>
    <col min="240" max="240" width="11.421875" style="64" customWidth="1"/>
    <col min="241" max="241" width="11.8515625" style="64" customWidth="1"/>
    <col min="242" max="242" width="2.140625" style="64" customWidth="1"/>
    <col min="243" max="243" width="23.140625" style="64" customWidth="1"/>
    <col min="244" max="244" width="11.28125" style="64" customWidth="1"/>
    <col min="245" max="245" width="11.421875" style="64" customWidth="1"/>
    <col min="246" max="246" width="11.8515625" style="64" customWidth="1"/>
    <col min="247" max="247" width="2.421875" style="64" customWidth="1"/>
    <col min="248" max="248" width="23.140625" style="64" customWidth="1"/>
    <col min="249" max="249" width="11.28125" style="64" customWidth="1"/>
    <col min="250" max="250" width="11.421875" style="64" customWidth="1"/>
    <col min="251" max="251" width="11.8515625" style="64" customWidth="1"/>
    <col min="252" max="479" width="9.140625" style="64" customWidth="1"/>
    <col min="480" max="480" width="16.28125" style="64" customWidth="1"/>
    <col min="481" max="481" width="2.28125" style="64" customWidth="1"/>
    <col min="482" max="482" width="5.00390625" style="64" customWidth="1"/>
    <col min="483" max="484" width="9.140625" style="64" customWidth="1"/>
    <col min="485" max="485" width="3.8515625" style="64" customWidth="1"/>
    <col min="486" max="486" width="26.00390625" style="64" customWidth="1"/>
    <col min="487" max="487" width="15.00390625" style="64" customWidth="1"/>
    <col min="488" max="488" width="2.57421875" style="64" customWidth="1"/>
    <col min="489" max="489" width="23.140625" style="64" customWidth="1"/>
    <col min="490" max="490" width="11.28125" style="64" customWidth="1"/>
    <col min="491" max="491" width="11.421875" style="64" customWidth="1"/>
    <col min="492" max="492" width="11.8515625" style="64" customWidth="1"/>
    <col min="493" max="493" width="2.00390625" style="64" customWidth="1"/>
    <col min="494" max="494" width="23.140625" style="64" customWidth="1"/>
    <col min="495" max="495" width="11.28125" style="64" customWidth="1"/>
    <col min="496" max="496" width="11.421875" style="64" customWidth="1"/>
    <col min="497" max="497" width="11.8515625" style="64" customWidth="1"/>
    <col min="498" max="498" width="2.140625" style="64" customWidth="1"/>
    <col min="499" max="499" width="23.140625" style="64" customWidth="1"/>
    <col min="500" max="500" width="11.28125" style="64" customWidth="1"/>
    <col min="501" max="501" width="11.421875" style="64" customWidth="1"/>
    <col min="502" max="502" width="11.8515625" style="64" customWidth="1"/>
    <col min="503" max="503" width="2.421875" style="64" customWidth="1"/>
    <col min="504" max="504" width="23.140625" style="64" customWidth="1"/>
    <col min="505" max="505" width="11.28125" style="64" customWidth="1"/>
    <col min="506" max="506" width="11.421875" style="64" customWidth="1"/>
    <col min="507" max="507" width="11.8515625" style="64" customWidth="1"/>
    <col min="508" max="735" width="9.140625" style="64" customWidth="1"/>
    <col min="736" max="736" width="16.28125" style="64" customWidth="1"/>
    <col min="737" max="737" width="2.28125" style="64" customWidth="1"/>
    <col min="738" max="738" width="5.00390625" style="64" customWidth="1"/>
    <col min="739" max="740" width="9.140625" style="64" customWidth="1"/>
    <col min="741" max="741" width="3.8515625" style="64" customWidth="1"/>
    <col min="742" max="742" width="26.00390625" style="64" customWidth="1"/>
    <col min="743" max="743" width="15.00390625" style="64" customWidth="1"/>
    <col min="744" max="744" width="2.57421875" style="64" customWidth="1"/>
    <col min="745" max="745" width="23.140625" style="64" customWidth="1"/>
    <col min="746" max="746" width="11.28125" style="64" customWidth="1"/>
    <col min="747" max="747" width="11.421875" style="64" customWidth="1"/>
    <col min="748" max="748" width="11.8515625" style="64" customWidth="1"/>
    <col min="749" max="749" width="2.00390625" style="64" customWidth="1"/>
    <col min="750" max="750" width="23.140625" style="64" customWidth="1"/>
    <col min="751" max="751" width="11.28125" style="64" customWidth="1"/>
    <col min="752" max="752" width="11.421875" style="64" customWidth="1"/>
    <col min="753" max="753" width="11.8515625" style="64" customWidth="1"/>
    <col min="754" max="754" width="2.140625" style="64" customWidth="1"/>
    <col min="755" max="755" width="23.140625" style="64" customWidth="1"/>
    <col min="756" max="756" width="11.28125" style="64" customWidth="1"/>
    <col min="757" max="757" width="11.421875" style="64" customWidth="1"/>
    <col min="758" max="758" width="11.8515625" style="64" customWidth="1"/>
    <col min="759" max="759" width="2.421875" style="64" customWidth="1"/>
    <col min="760" max="760" width="23.140625" style="64" customWidth="1"/>
    <col min="761" max="761" width="11.28125" style="64" customWidth="1"/>
    <col min="762" max="762" width="11.421875" style="64" customWidth="1"/>
    <col min="763" max="763" width="11.8515625" style="64" customWidth="1"/>
    <col min="764" max="991" width="9.140625" style="64" customWidth="1"/>
    <col min="992" max="992" width="16.28125" style="64" customWidth="1"/>
    <col min="993" max="993" width="2.28125" style="64" customWidth="1"/>
    <col min="994" max="994" width="5.00390625" style="64" customWidth="1"/>
    <col min="995" max="996" width="9.140625" style="64" customWidth="1"/>
    <col min="997" max="997" width="3.8515625" style="64" customWidth="1"/>
    <col min="998" max="998" width="26.00390625" style="64" customWidth="1"/>
    <col min="999" max="999" width="15.00390625" style="64" customWidth="1"/>
    <col min="1000" max="1000" width="2.57421875" style="64" customWidth="1"/>
    <col min="1001" max="1001" width="23.140625" style="64" customWidth="1"/>
    <col min="1002" max="1002" width="11.28125" style="64" customWidth="1"/>
    <col min="1003" max="1003" width="11.421875" style="64" customWidth="1"/>
    <col min="1004" max="1004" width="11.8515625" style="64" customWidth="1"/>
    <col min="1005" max="1005" width="2.00390625" style="64" customWidth="1"/>
    <col min="1006" max="1006" width="23.140625" style="64" customWidth="1"/>
    <col min="1007" max="1007" width="11.28125" style="64" customWidth="1"/>
    <col min="1008" max="1008" width="11.421875" style="64" customWidth="1"/>
    <col min="1009" max="1009" width="11.8515625" style="64" customWidth="1"/>
    <col min="1010" max="1010" width="2.140625" style="64" customWidth="1"/>
    <col min="1011" max="1011" width="23.140625" style="64" customWidth="1"/>
    <col min="1012" max="1012" width="11.28125" style="64" customWidth="1"/>
    <col min="1013" max="1013" width="11.421875" style="64" customWidth="1"/>
    <col min="1014" max="1014" width="11.8515625" style="64" customWidth="1"/>
    <col min="1015" max="1015" width="2.421875" style="64" customWidth="1"/>
    <col min="1016" max="1016" width="23.140625" style="64" customWidth="1"/>
    <col min="1017" max="1017" width="11.28125" style="64" customWidth="1"/>
    <col min="1018" max="1018" width="11.421875" style="64" customWidth="1"/>
    <col min="1019" max="1019" width="11.8515625" style="64" customWidth="1"/>
    <col min="1020" max="1247" width="9.140625" style="64" customWidth="1"/>
    <col min="1248" max="1248" width="16.28125" style="64" customWidth="1"/>
    <col min="1249" max="1249" width="2.28125" style="64" customWidth="1"/>
    <col min="1250" max="1250" width="5.00390625" style="64" customWidth="1"/>
    <col min="1251" max="1252" width="9.140625" style="64" customWidth="1"/>
    <col min="1253" max="1253" width="3.8515625" style="64" customWidth="1"/>
    <col min="1254" max="1254" width="26.00390625" style="64" customWidth="1"/>
    <col min="1255" max="1255" width="15.00390625" style="64" customWidth="1"/>
    <col min="1256" max="1256" width="2.57421875" style="64" customWidth="1"/>
    <col min="1257" max="1257" width="23.140625" style="64" customWidth="1"/>
    <col min="1258" max="1258" width="11.28125" style="64" customWidth="1"/>
    <col min="1259" max="1259" width="11.421875" style="64" customWidth="1"/>
    <col min="1260" max="1260" width="11.8515625" style="64" customWidth="1"/>
    <col min="1261" max="1261" width="2.00390625" style="64" customWidth="1"/>
    <col min="1262" max="1262" width="23.140625" style="64" customWidth="1"/>
    <col min="1263" max="1263" width="11.28125" style="64" customWidth="1"/>
    <col min="1264" max="1264" width="11.421875" style="64" customWidth="1"/>
    <col min="1265" max="1265" width="11.8515625" style="64" customWidth="1"/>
    <col min="1266" max="1266" width="2.140625" style="64" customWidth="1"/>
    <col min="1267" max="1267" width="23.140625" style="64" customWidth="1"/>
    <col min="1268" max="1268" width="11.28125" style="64" customWidth="1"/>
    <col min="1269" max="1269" width="11.421875" style="64" customWidth="1"/>
    <col min="1270" max="1270" width="11.8515625" style="64" customWidth="1"/>
    <col min="1271" max="1271" width="2.421875" style="64" customWidth="1"/>
    <col min="1272" max="1272" width="23.140625" style="64" customWidth="1"/>
    <col min="1273" max="1273" width="11.28125" style="64" customWidth="1"/>
    <col min="1274" max="1274" width="11.421875" style="64" customWidth="1"/>
    <col min="1275" max="1275" width="11.8515625" style="64" customWidth="1"/>
    <col min="1276" max="1503" width="9.140625" style="64" customWidth="1"/>
    <col min="1504" max="1504" width="16.28125" style="64" customWidth="1"/>
    <col min="1505" max="1505" width="2.28125" style="64" customWidth="1"/>
    <col min="1506" max="1506" width="5.00390625" style="64" customWidth="1"/>
    <col min="1507" max="1508" width="9.140625" style="64" customWidth="1"/>
    <col min="1509" max="1509" width="3.8515625" style="64" customWidth="1"/>
    <col min="1510" max="1510" width="26.00390625" style="64" customWidth="1"/>
    <col min="1511" max="1511" width="15.00390625" style="64" customWidth="1"/>
    <col min="1512" max="1512" width="2.57421875" style="64" customWidth="1"/>
    <col min="1513" max="1513" width="23.140625" style="64" customWidth="1"/>
    <col min="1514" max="1514" width="11.28125" style="64" customWidth="1"/>
    <col min="1515" max="1515" width="11.421875" style="64" customWidth="1"/>
    <col min="1516" max="1516" width="11.8515625" style="64" customWidth="1"/>
    <col min="1517" max="1517" width="2.00390625" style="64" customWidth="1"/>
    <col min="1518" max="1518" width="23.140625" style="64" customWidth="1"/>
    <col min="1519" max="1519" width="11.28125" style="64" customWidth="1"/>
    <col min="1520" max="1520" width="11.421875" style="64" customWidth="1"/>
    <col min="1521" max="1521" width="11.8515625" style="64" customWidth="1"/>
    <col min="1522" max="1522" width="2.140625" style="64" customWidth="1"/>
    <col min="1523" max="1523" width="23.140625" style="64" customWidth="1"/>
    <col min="1524" max="1524" width="11.28125" style="64" customWidth="1"/>
    <col min="1525" max="1525" width="11.421875" style="64" customWidth="1"/>
    <col min="1526" max="1526" width="11.8515625" style="64" customWidth="1"/>
    <col min="1527" max="1527" width="2.421875" style="64" customWidth="1"/>
    <col min="1528" max="1528" width="23.140625" style="64" customWidth="1"/>
    <col min="1529" max="1529" width="11.28125" style="64" customWidth="1"/>
    <col min="1530" max="1530" width="11.421875" style="64" customWidth="1"/>
    <col min="1531" max="1531" width="11.8515625" style="64" customWidth="1"/>
    <col min="1532" max="1759" width="9.140625" style="64" customWidth="1"/>
    <col min="1760" max="1760" width="16.28125" style="64" customWidth="1"/>
    <col min="1761" max="1761" width="2.28125" style="64" customWidth="1"/>
    <col min="1762" max="1762" width="5.00390625" style="64" customWidth="1"/>
    <col min="1763" max="1764" width="9.140625" style="64" customWidth="1"/>
    <col min="1765" max="1765" width="3.8515625" style="64" customWidth="1"/>
    <col min="1766" max="1766" width="26.00390625" style="64" customWidth="1"/>
    <col min="1767" max="1767" width="15.00390625" style="64" customWidth="1"/>
    <col min="1768" max="1768" width="2.57421875" style="64" customWidth="1"/>
    <col min="1769" max="1769" width="23.140625" style="64" customWidth="1"/>
    <col min="1770" max="1770" width="11.28125" style="64" customWidth="1"/>
    <col min="1771" max="1771" width="11.421875" style="64" customWidth="1"/>
    <col min="1772" max="1772" width="11.8515625" style="64" customWidth="1"/>
    <col min="1773" max="1773" width="2.00390625" style="64" customWidth="1"/>
    <col min="1774" max="1774" width="23.140625" style="64" customWidth="1"/>
    <col min="1775" max="1775" width="11.28125" style="64" customWidth="1"/>
    <col min="1776" max="1776" width="11.421875" style="64" customWidth="1"/>
    <col min="1777" max="1777" width="11.8515625" style="64" customWidth="1"/>
    <col min="1778" max="1778" width="2.140625" style="64" customWidth="1"/>
    <col min="1779" max="1779" width="23.140625" style="64" customWidth="1"/>
    <col min="1780" max="1780" width="11.28125" style="64" customWidth="1"/>
    <col min="1781" max="1781" width="11.421875" style="64" customWidth="1"/>
    <col min="1782" max="1782" width="11.8515625" style="64" customWidth="1"/>
    <col min="1783" max="1783" width="2.421875" style="64" customWidth="1"/>
    <col min="1784" max="1784" width="23.140625" style="64" customWidth="1"/>
    <col min="1785" max="1785" width="11.28125" style="64" customWidth="1"/>
    <col min="1786" max="1786" width="11.421875" style="64" customWidth="1"/>
    <col min="1787" max="1787" width="11.8515625" style="64" customWidth="1"/>
    <col min="1788" max="2015" width="9.140625" style="64" customWidth="1"/>
    <col min="2016" max="2016" width="16.28125" style="64" customWidth="1"/>
    <col min="2017" max="2017" width="2.28125" style="64" customWidth="1"/>
    <col min="2018" max="2018" width="5.00390625" style="64" customWidth="1"/>
    <col min="2019" max="2020" width="9.140625" style="64" customWidth="1"/>
    <col min="2021" max="2021" width="3.8515625" style="64" customWidth="1"/>
    <col min="2022" max="2022" width="26.00390625" style="64" customWidth="1"/>
    <col min="2023" max="2023" width="15.00390625" style="64" customWidth="1"/>
    <col min="2024" max="2024" width="2.57421875" style="64" customWidth="1"/>
    <col min="2025" max="2025" width="23.140625" style="64" customWidth="1"/>
    <col min="2026" max="2026" width="11.28125" style="64" customWidth="1"/>
    <col min="2027" max="2027" width="11.421875" style="64" customWidth="1"/>
    <col min="2028" max="2028" width="11.8515625" style="64" customWidth="1"/>
    <col min="2029" max="2029" width="2.00390625" style="64" customWidth="1"/>
    <col min="2030" max="2030" width="23.140625" style="64" customWidth="1"/>
    <col min="2031" max="2031" width="11.28125" style="64" customWidth="1"/>
    <col min="2032" max="2032" width="11.421875" style="64" customWidth="1"/>
    <col min="2033" max="2033" width="11.8515625" style="64" customWidth="1"/>
    <col min="2034" max="2034" width="2.140625" style="64" customWidth="1"/>
    <col min="2035" max="2035" width="23.140625" style="64" customWidth="1"/>
    <col min="2036" max="2036" width="11.28125" style="64" customWidth="1"/>
    <col min="2037" max="2037" width="11.421875" style="64" customWidth="1"/>
    <col min="2038" max="2038" width="11.8515625" style="64" customWidth="1"/>
    <col min="2039" max="2039" width="2.421875" style="64" customWidth="1"/>
    <col min="2040" max="2040" width="23.140625" style="64" customWidth="1"/>
    <col min="2041" max="2041" width="11.28125" style="64" customWidth="1"/>
    <col min="2042" max="2042" width="11.421875" style="64" customWidth="1"/>
    <col min="2043" max="2043" width="11.8515625" style="64" customWidth="1"/>
    <col min="2044" max="2271" width="9.140625" style="64" customWidth="1"/>
    <col min="2272" max="2272" width="16.28125" style="64" customWidth="1"/>
    <col min="2273" max="2273" width="2.28125" style="64" customWidth="1"/>
    <col min="2274" max="2274" width="5.00390625" style="64" customWidth="1"/>
    <col min="2275" max="2276" width="9.140625" style="64" customWidth="1"/>
    <col min="2277" max="2277" width="3.8515625" style="64" customWidth="1"/>
    <col min="2278" max="2278" width="26.00390625" style="64" customWidth="1"/>
    <col min="2279" max="2279" width="15.00390625" style="64" customWidth="1"/>
    <col min="2280" max="2280" width="2.57421875" style="64" customWidth="1"/>
    <col min="2281" max="2281" width="23.140625" style="64" customWidth="1"/>
    <col min="2282" max="2282" width="11.28125" style="64" customWidth="1"/>
    <col min="2283" max="2283" width="11.421875" style="64" customWidth="1"/>
    <col min="2284" max="2284" width="11.8515625" style="64" customWidth="1"/>
    <col min="2285" max="2285" width="2.00390625" style="64" customWidth="1"/>
    <col min="2286" max="2286" width="23.140625" style="64" customWidth="1"/>
    <col min="2287" max="2287" width="11.28125" style="64" customWidth="1"/>
    <col min="2288" max="2288" width="11.421875" style="64" customWidth="1"/>
    <col min="2289" max="2289" width="11.8515625" style="64" customWidth="1"/>
    <col min="2290" max="2290" width="2.140625" style="64" customWidth="1"/>
    <col min="2291" max="2291" width="23.140625" style="64" customWidth="1"/>
    <col min="2292" max="2292" width="11.28125" style="64" customWidth="1"/>
    <col min="2293" max="2293" width="11.421875" style="64" customWidth="1"/>
    <col min="2294" max="2294" width="11.8515625" style="64" customWidth="1"/>
    <col min="2295" max="2295" width="2.421875" style="64" customWidth="1"/>
    <col min="2296" max="2296" width="23.140625" style="64" customWidth="1"/>
    <col min="2297" max="2297" width="11.28125" style="64" customWidth="1"/>
    <col min="2298" max="2298" width="11.421875" style="64" customWidth="1"/>
    <col min="2299" max="2299" width="11.8515625" style="64" customWidth="1"/>
    <col min="2300" max="2527" width="9.140625" style="64" customWidth="1"/>
    <col min="2528" max="2528" width="16.28125" style="64" customWidth="1"/>
    <col min="2529" max="2529" width="2.28125" style="64" customWidth="1"/>
    <col min="2530" max="2530" width="5.00390625" style="64" customWidth="1"/>
    <col min="2531" max="2532" width="9.140625" style="64" customWidth="1"/>
    <col min="2533" max="2533" width="3.8515625" style="64" customWidth="1"/>
    <col min="2534" max="2534" width="26.00390625" style="64" customWidth="1"/>
    <col min="2535" max="2535" width="15.00390625" style="64" customWidth="1"/>
    <col min="2536" max="2536" width="2.57421875" style="64" customWidth="1"/>
    <col min="2537" max="2537" width="23.140625" style="64" customWidth="1"/>
    <col min="2538" max="2538" width="11.28125" style="64" customWidth="1"/>
    <col min="2539" max="2539" width="11.421875" style="64" customWidth="1"/>
    <col min="2540" max="2540" width="11.8515625" style="64" customWidth="1"/>
    <col min="2541" max="2541" width="2.00390625" style="64" customWidth="1"/>
    <col min="2542" max="2542" width="23.140625" style="64" customWidth="1"/>
    <col min="2543" max="2543" width="11.28125" style="64" customWidth="1"/>
    <col min="2544" max="2544" width="11.421875" style="64" customWidth="1"/>
    <col min="2545" max="2545" width="11.8515625" style="64" customWidth="1"/>
    <col min="2546" max="2546" width="2.140625" style="64" customWidth="1"/>
    <col min="2547" max="2547" width="23.140625" style="64" customWidth="1"/>
    <col min="2548" max="2548" width="11.28125" style="64" customWidth="1"/>
    <col min="2549" max="2549" width="11.421875" style="64" customWidth="1"/>
    <col min="2550" max="2550" width="11.8515625" style="64" customWidth="1"/>
    <col min="2551" max="2551" width="2.421875" style="64" customWidth="1"/>
    <col min="2552" max="2552" width="23.140625" style="64" customWidth="1"/>
    <col min="2553" max="2553" width="11.28125" style="64" customWidth="1"/>
    <col min="2554" max="2554" width="11.421875" style="64" customWidth="1"/>
    <col min="2555" max="2555" width="11.8515625" style="64" customWidth="1"/>
    <col min="2556" max="2783" width="9.140625" style="64" customWidth="1"/>
    <col min="2784" max="2784" width="16.28125" style="64" customWidth="1"/>
    <col min="2785" max="2785" width="2.28125" style="64" customWidth="1"/>
    <col min="2786" max="2786" width="5.00390625" style="64" customWidth="1"/>
    <col min="2787" max="2788" width="9.140625" style="64" customWidth="1"/>
    <col min="2789" max="2789" width="3.8515625" style="64" customWidth="1"/>
    <col min="2790" max="2790" width="26.00390625" style="64" customWidth="1"/>
    <col min="2791" max="2791" width="15.00390625" style="64" customWidth="1"/>
    <col min="2792" max="2792" width="2.57421875" style="64" customWidth="1"/>
    <col min="2793" max="2793" width="23.140625" style="64" customWidth="1"/>
    <col min="2794" max="2794" width="11.28125" style="64" customWidth="1"/>
    <col min="2795" max="2795" width="11.421875" style="64" customWidth="1"/>
    <col min="2796" max="2796" width="11.8515625" style="64" customWidth="1"/>
    <col min="2797" max="2797" width="2.00390625" style="64" customWidth="1"/>
    <col min="2798" max="2798" width="23.140625" style="64" customWidth="1"/>
    <col min="2799" max="2799" width="11.28125" style="64" customWidth="1"/>
    <col min="2800" max="2800" width="11.421875" style="64" customWidth="1"/>
    <col min="2801" max="2801" width="11.8515625" style="64" customWidth="1"/>
    <col min="2802" max="2802" width="2.140625" style="64" customWidth="1"/>
    <col min="2803" max="2803" width="23.140625" style="64" customWidth="1"/>
    <col min="2804" max="2804" width="11.28125" style="64" customWidth="1"/>
    <col min="2805" max="2805" width="11.421875" style="64" customWidth="1"/>
    <col min="2806" max="2806" width="11.8515625" style="64" customWidth="1"/>
    <col min="2807" max="2807" width="2.421875" style="64" customWidth="1"/>
    <col min="2808" max="2808" width="23.140625" style="64" customWidth="1"/>
    <col min="2809" max="2809" width="11.28125" style="64" customWidth="1"/>
    <col min="2810" max="2810" width="11.421875" style="64" customWidth="1"/>
    <col min="2811" max="2811" width="11.8515625" style="64" customWidth="1"/>
    <col min="2812" max="3039" width="9.140625" style="64" customWidth="1"/>
    <col min="3040" max="3040" width="16.28125" style="64" customWidth="1"/>
    <col min="3041" max="3041" width="2.28125" style="64" customWidth="1"/>
    <col min="3042" max="3042" width="5.00390625" style="64" customWidth="1"/>
    <col min="3043" max="3044" width="9.140625" style="64" customWidth="1"/>
    <col min="3045" max="3045" width="3.8515625" style="64" customWidth="1"/>
    <col min="3046" max="3046" width="26.00390625" style="64" customWidth="1"/>
    <col min="3047" max="3047" width="15.00390625" style="64" customWidth="1"/>
    <col min="3048" max="3048" width="2.57421875" style="64" customWidth="1"/>
    <col min="3049" max="3049" width="23.140625" style="64" customWidth="1"/>
    <col min="3050" max="3050" width="11.28125" style="64" customWidth="1"/>
    <col min="3051" max="3051" width="11.421875" style="64" customWidth="1"/>
    <col min="3052" max="3052" width="11.8515625" style="64" customWidth="1"/>
    <col min="3053" max="3053" width="2.00390625" style="64" customWidth="1"/>
    <col min="3054" max="3054" width="23.140625" style="64" customWidth="1"/>
    <col min="3055" max="3055" width="11.28125" style="64" customWidth="1"/>
    <col min="3056" max="3056" width="11.421875" style="64" customWidth="1"/>
    <col min="3057" max="3057" width="11.8515625" style="64" customWidth="1"/>
    <col min="3058" max="3058" width="2.140625" style="64" customWidth="1"/>
    <col min="3059" max="3059" width="23.140625" style="64" customWidth="1"/>
    <col min="3060" max="3060" width="11.28125" style="64" customWidth="1"/>
    <col min="3061" max="3061" width="11.421875" style="64" customWidth="1"/>
    <col min="3062" max="3062" width="11.8515625" style="64" customWidth="1"/>
    <col min="3063" max="3063" width="2.421875" style="64" customWidth="1"/>
    <col min="3064" max="3064" width="23.140625" style="64" customWidth="1"/>
    <col min="3065" max="3065" width="11.28125" style="64" customWidth="1"/>
    <col min="3066" max="3066" width="11.421875" style="64" customWidth="1"/>
    <col min="3067" max="3067" width="11.8515625" style="64" customWidth="1"/>
    <col min="3068" max="3295" width="9.140625" style="64" customWidth="1"/>
    <col min="3296" max="3296" width="16.28125" style="64" customWidth="1"/>
    <col min="3297" max="3297" width="2.28125" style="64" customWidth="1"/>
    <col min="3298" max="3298" width="5.00390625" style="64" customWidth="1"/>
    <col min="3299" max="3300" width="9.140625" style="64" customWidth="1"/>
    <col min="3301" max="3301" width="3.8515625" style="64" customWidth="1"/>
    <col min="3302" max="3302" width="26.00390625" style="64" customWidth="1"/>
    <col min="3303" max="3303" width="15.00390625" style="64" customWidth="1"/>
    <col min="3304" max="3304" width="2.57421875" style="64" customWidth="1"/>
    <col min="3305" max="3305" width="23.140625" style="64" customWidth="1"/>
    <col min="3306" max="3306" width="11.28125" style="64" customWidth="1"/>
    <col min="3307" max="3307" width="11.421875" style="64" customWidth="1"/>
    <col min="3308" max="3308" width="11.8515625" style="64" customWidth="1"/>
    <col min="3309" max="3309" width="2.00390625" style="64" customWidth="1"/>
    <col min="3310" max="3310" width="23.140625" style="64" customWidth="1"/>
    <col min="3311" max="3311" width="11.28125" style="64" customWidth="1"/>
    <col min="3312" max="3312" width="11.421875" style="64" customWidth="1"/>
    <col min="3313" max="3313" width="11.8515625" style="64" customWidth="1"/>
    <col min="3314" max="3314" width="2.140625" style="64" customWidth="1"/>
    <col min="3315" max="3315" width="23.140625" style="64" customWidth="1"/>
    <col min="3316" max="3316" width="11.28125" style="64" customWidth="1"/>
    <col min="3317" max="3317" width="11.421875" style="64" customWidth="1"/>
    <col min="3318" max="3318" width="11.8515625" style="64" customWidth="1"/>
    <col min="3319" max="3319" width="2.421875" style="64" customWidth="1"/>
    <col min="3320" max="3320" width="23.140625" style="64" customWidth="1"/>
    <col min="3321" max="3321" width="11.28125" style="64" customWidth="1"/>
    <col min="3322" max="3322" width="11.421875" style="64" customWidth="1"/>
    <col min="3323" max="3323" width="11.8515625" style="64" customWidth="1"/>
    <col min="3324" max="3551" width="9.140625" style="64" customWidth="1"/>
    <col min="3552" max="3552" width="16.28125" style="64" customWidth="1"/>
    <col min="3553" max="3553" width="2.28125" style="64" customWidth="1"/>
    <col min="3554" max="3554" width="5.00390625" style="64" customWidth="1"/>
    <col min="3555" max="3556" width="9.140625" style="64" customWidth="1"/>
    <col min="3557" max="3557" width="3.8515625" style="64" customWidth="1"/>
    <col min="3558" max="3558" width="26.00390625" style="64" customWidth="1"/>
    <col min="3559" max="3559" width="15.00390625" style="64" customWidth="1"/>
    <col min="3560" max="3560" width="2.57421875" style="64" customWidth="1"/>
    <col min="3561" max="3561" width="23.140625" style="64" customWidth="1"/>
    <col min="3562" max="3562" width="11.28125" style="64" customWidth="1"/>
    <col min="3563" max="3563" width="11.421875" style="64" customWidth="1"/>
    <col min="3564" max="3564" width="11.8515625" style="64" customWidth="1"/>
    <col min="3565" max="3565" width="2.00390625" style="64" customWidth="1"/>
    <col min="3566" max="3566" width="23.140625" style="64" customWidth="1"/>
    <col min="3567" max="3567" width="11.28125" style="64" customWidth="1"/>
    <col min="3568" max="3568" width="11.421875" style="64" customWidth="1"/>
    <col min="3569" max="3569" width="11.8515625" style="64" customWidth="1"/>
    <col min="3570" max="3570" width="2.140625" style="64" customWidth="1"/>
    <col min="3571" max="3571" width="23.140625" style="64" customWidth="1"/>
    <col min="3572" max="3572" width="11.28125" style="64" customWidth="1"/>
    <col min="3573" max="3573" width="11.421875" style="64" customWidth="1"/>
    <col min="3574" max="3574" width="11.8515625" style="64" customWidth="1"/>
    <col min="3575" max="3575" width="2.421875" style="64" customWidth="1"/>
    <col min="3576" max="3576" width="23.140625" style="64" customWidth="1"/>
    <col min="3577" max="3577" width="11.28125" style="64" customWidth="1"/>
    <col min="3578" max="3578" width="11.421875" style="64" customWidth="1"/>
    <col min="3579" max="3579" width="11.8515625" style="64" customWidth="1"/>
    <col min="3580" max="3807" width="9.140625" style="64" customWidth="1"/>
    <col min="3808" max="3808" width="16.28125" style="64" customWidth="1"/>
    <col min="3809" max="3809" width="2.28125" style="64" customWidth="1"/>
    <col min="3810" max="3810" width="5.00390625" style="64" customWidth="1"/>
    <col min="3811" max="3812" width="9.140625" style="64" customWidth="1"/>
    <col min="3813" max="3813" width="3.8515625" style="64" customWidth="1"/>
    <col min="3814" max="3814" width="26.00390625" style="64" customWidth="1"/>
    <col min="3815" max="3815" width="15.00390625" style="64" customWidth="1"/>
    <col min="3816" max="3816" width="2.57421875" style="64" customWidth="1"/>
    <col min="3817" max="3817" width="23.140625" style="64" customWidth="1"/>
    <col min="3818" max="3818" width="11.28125" style="64" customWidth="1"/>
    <col min="3819" max="3819" width="11.421875" style="64" customWidth="1"/>
    <col min="3820" max="3820" width="11.8515625" style="64" customWidth="1"/>
    <col min="3821" max="3821" width="2.00390625" style="64" customWidth="1"/>
    <col min="3822" max="3822" width="23.140625" style="64" customWidth="1"/>
    <col min="3823" max="3823" width="11.28125" style="64" customWidth="1"/>
    <col min="3824" max="3824" width="11.421875" style="64" customWidth="1"/>
    <col min="3825" max="3825" width="11.8515625" style="64" customWidth="1"/>
    <col min="3826" max="3826" width="2.140625" style="64" customWidth="1"/>
    <col min="3827" max="3827" width="23.140625" style="64" customWidth="1"/>
    <col min="3828" max="3828" width="11.28125" style="64" customWidth="1"/>
    <col min="3829" max="3829" width="11.421875" style="64" customWidth="1"/>
    <col min="3830" max="3830" width="11.8515625" style="64" customWidth="1"/>
    <col min="3831" max="3831" width="2.421875" style="64" customWidth="1"/>
    <col min="3832" max="3832" width="23.140625" style="64" customWidth="1"/>
    <col min="3833" max="3833" width="11.28125" style="64" customWidth="1"/>
    <col min="3834" max="3834" width="11.421875" style="64" customWidth="1"/>
    <col min="3835" max="3835" width="11.8515625" style="64" customWidth="1"/>
    <col min="3836" max="4063" width="9.140625" style="64" customWidth="1"/>
    <col min="4064" max="4064" width="16.28125" style="64" customWidth="1"/>
    <col min="4065" max="4065" width="2.28125" style="64" customWidth="1"/>
    <col min="4066" max="4066" width="5.00390625" style="64" customWidth="1"/>
    <col min="4067" max="4068" width="9.140625" style="64" customWidth="1"/>
    <col min="4069" max="4069" width="3.8515625" style="64" customWidth="1"/>
    <col min="4070" max="4070" width="26.00390625" style="64" customWidth="1"/>
    <col min="4071" max="4071" width="15.00390625" style="64" customWidth="1"/>
    <col min="4072" max="4072" width="2.57421875" style="64" customWidth="1"/>
    <col min="4073" max="4073" width="23.140625" style="64" customWidth="1"/>
    <col min="4074" max="4074" width="11.28125" style="64" customWidth="1"/>
    <col min="4075" max="4075" width="11.421875" style="64" customWidth="1"/>
    <col min="4076" max="4076" width="11.8515625" style="64" customWidth="1"/>
    <col min="4077" max="4077" width="2.00390625" style="64" customWidth="1"/>
    <col min="4078" max="4078" width="23.140625" style="64" customWidth="1"/>
    <col min="4079" max="4079" width="11.28125" style="64" customWidth="1"/>
    <col min="4080" max="4080" width="11.421875" style="64" customWidth="1"/>
    <col min="4081" max="4081" width="11.8515625" style="64" customWidth="1"/>
    <col min="4082" max="4082" width="2.140625" style="64" customWidth="1"/>
    <col min="4083" max="4083" width="23.140625" style="64" customWidth="1"/>
    <col min="4084" max="4084" width="11.28125" style="64" customWidth="1"/>
    <col min="4085" max="4085" width="11.421875" style="64" customWidth="1"/>
    <col min="4086" max="4086" width="11.8515625" style="64" customWidth="1"/>
    <col min="4087" max="4087" width="2.421875" style="64" customWidth="1"/>
    <col min="4088" max="4088" width="23.140625" style="64" customWidth="1"/>
    <col min="4089" max="4089" width="11.28125" style="64" customWidth="1"/>
    <col min="4090" max="4090" width="11.421875" style="64" customWidth="1"/>
    <col min="4091" max="4091" width="11.8515625" style="64" customWidth="1"/>
    <col min="4092" max="4319" width="9.140625" style="64" customWidth="1"/>
    <col min="4320" max="4320" width="16.28125" style="64" customWidth="1"/>
    <col min="4321" max="4321" width="2.28125" style="64" customWidth="1"/>
    <col min="4322" max="4322" width="5.00390625" style="64" customWidth="1"/>
    <col min="4323" max="4324" width="9.140625" style="64" customWidth="1"/>
    <col min="4325" max="4325" width="3.8515625" style="64" customWidth="1"/>
    <col min="4326" max="4326" width="26.00390625" style="64" customWidth="1"/>
    <col min="4327" max="4327" width="15.00390625" style="64" customWidth="1"/>
    <col min="4328" max="4328" width="2.57421875" style="64" customWidth="1"/>
    <col min="4329" max="4329" width="23.140625" style="64" customWidth="1"/>
    <col min="4330" max="4330" width="11.28125" style="64" customWidth="1"/>
    <col min="4331" max="4331" width="11.421875" style="64" customWidth="1"/>
    <col min="4332" max="4332" width="11.8515625" style="64" customWidth="1"/>
    <col min="4333" max="4333" width="2.00390625" style="64" customWidth="1"/>
    <col min="4334" max="4334" width="23.140625" style="64" customWidth="1"/>
    <col min="4335" max="4335" width="11.28125" style="64" customWidth="1"/>
    <col min="4336" max="4336" width="11.421875" style="64" customWidth="1"/>
    <col min="4337" max="4337" width="11.8515625" style="64" customWidth="1"/>
    <col min="4338" max="4338" width="2.140625" style="64" customWidth="1"/>
    <col min="4339" max="4339" width="23.140625" style="64" customWidth="1"/>
    <col min="4340" max="4340" width="11.28125" style="64" customWidth="1"/>
    <col min="4341" max="4341" width="11.421875" style="64" customWidth="1"/>
    <col min="4342" max="4342" width="11.8515625" style="64" customWidth="1"/>
    <col min="4343" max="4343" width="2.421875" style="64" customWidth="1"/>
    <col min="4344" max="4344" width="23.140625" style="64" customWidth="1"/>
    <col min="4345" max="4345" width="11.28125" style="64" customWidth="1"/>
    <col min="4346" max="4346" width="11.421875" style="64" customWidth="1"/>
    <col min="4347" max="4347" width="11.8515625" style="64" customWidth="1"/>
    <col min="4348" max="4575" width="9.140625" style="64" customWidth="1"/>
    <col min="4576" max="4576" width="16.28125" style="64" customWidth="1"/>
    <col min="4577" max="4577" width="2.28125" style="64" customWidth="1"/>
    <col min="4578" max="4578" width="5.00390625" style="64" customWidth="1"/>
    <col min="4579" max="4580" width="9.140625" style="64" customWidth="1"/>
    <col min="4581" max="4581" width="3.8515625" style="64" customWidth="1"/>
    <col min="4582" max="4582" width="26.00390625" style="64" customWidth="1"/>
    <col min="4583" max="4583" width="15.00390625" style="64" customWidth="1"/>
    <col min="4584" max="4584" width="2.57421875" style="64" customWidth="1"/>
    <col min="4585" max="4585" width="23.140625" style="64" customWidth="1"/>
    <col min="4586" max="4586" width="11.28125" style="64" customWidth="1"/>
    <col min="4587" max="4587" width="11.421875" style="64" customWidth="1"/>
    <col min="4588" max="4588" width="11.8515625" style="64" customWidth="1"/>
    <col min="4589" max="4589" width="2.00390625" style="64" customWidth="1"/>
    <col min="4590" max="4590" width="23.140625" style="64" customWidth="1"/>
    <col min="4591" max="4591" width="11.28125" style="64" customWidth="1"/>
    <col min="4592" max="4592" width="11.421875" style="64" customWidth="1"/>
    <col min="4593" max="4593" width="11.8515625" style="64" customWidth="1"/>
    <col min="4594" max="4594" width="2.140625" style="64" customWidth="1"/>
    <col min="4595" max="4595" width="23.140625" style="64" customWidth="1"/>
    <col min="4596" max="4596" width="11.28125" style="64" customWidth="1"/>
    <col min="4597" max="4597" width="11.421875" style="64" customWidth="1"/>
    <col min="4598" max="4598" width="11.8515625" style="64" customWidth="1"/>
    <col min="4599" max="4599" width="2.421875" style="64" customWidth="1"/>
    <col min="4600" max="4600" width="23.140625" style="64" customWidth="1"/>
    <col min="4601" max="4601" width="11.28125" style="64" customWidth="1"/>
    <col min="4602" max="4602" width="11.421875" style="64" customWidth="1"/>
    <col min="4603" max="4603" width="11.8515625" style="64" customWidth="1"/>
    <col min="4604" max="4831" width="9.140625" style="64" customWidth="1"/>
    <col min="4832" max="4832" width="16.28125" style="64" customWidth="1"/>
    <col min="4833" max="4833" width="2.28125" style="64" customWidth="1"/>
    <col min="4834" max="4834" width="5.00390625" style="64" customWidth="1"/>
    <col min="4835" max="4836" width="9.140625" style="64" customWidth="1"/>
    <col min="4837" max="4837" width="3.8515625" style="64" customWidth="1"/>
    <col min="4838" max="4838" width="26.00390625" style="64" customWidth="1"/>
    <col min="4839" max="4839" width="15.00390625" style="64" customWidth="1"/>
    <col min="4840" max="4840" width="2.57421875" style="64" customWidth="1"/>
    <col min="4841" max="4841" width="23.140625" style="64" customWidth="1"/>
    <col min="4842" max="4842" width="11.28125" style="64" customWidth="1"/>
    <col min="4843" max="4843" width="11.421875" style="64" customWidth="1"/>
    <col min="4844" max="4844" width="11.8515625" style="64" customWidth="1"/>
    <col min="4845" max="4845" width="2.00390625" style="64" customWidth="1"/>
    <col min="4846" max="4846" width="23.140625" style="64" customWidth="1"/>
    <col min="4847" max="4847" width="11.28125" style="64" customWidth="1"/>
    <col min="4848" max="4848" width="11.421875" style="64" customWidth="1"/>
    <col min="4849" max="4849" width="11.8515625" style="64" customWidth="1"/>
    <col min="4850" max="4850" width="2.140625" style="64" customWidth="1"/>
    <col min="4851" max="4851" width="23.140625" style="64" customWidth="1"/>
    <col min="4852" max="4852" width="11.28125" style="64" customWidth="1"/>
    <col min="4853" max="4853" width="11.421875" style="64" customWidth="1"/>
    <col min="4854" max="4854" width="11.8515625" style="64" customWidth="1"/>
    <col min="4855" max="4855" width="2.421875" style="64" customWidth="1"/>
    <col min="4856" max="4856" width="23.140625" style="64" customWidth="1"/>
    <col min="4857" max="4857" width="11.28125" style="64" customWidth="1"/>
    <col min="4858" max="4858" width="11.421875" style="64" customWidth="1"/>
    <col min="4859" max="4859" width="11.8515625" style="64" customWidth="1"/>
    <col min="4860" max="5087" width="9.140625" style="64" customWidth="1"/>
    <col min="5088" max="5088" width="16.28125" style="64" customWidth="1"/>
    <col min="5089" max="5089" width="2.28125" style="64" customWidth="1"/>
    <col min="5090" max="5090" width="5.00390625" style="64" customWidth="1"/>
    <col min="5091" max="5092" width="9.140625" style="64" customWidth="1"/>
    <col min="5093" max="5093" width="3.8515625" style="64" customWidth="1"/>
    <col min="5094" max="5094" width="26.00390625" style="64" customWidth="1"/>
    <col min="5095" max="5095" width="15.00390625" style="64" customWidth="1"/>
    <col min="5096" max="5096" width="2.57421875" style="64" customWidth="1"/>
    <col min="5097" max="5097" width="23.140625" style="64" customWidth="1"/>
    <col min="5098" max="5098" width="11.28125" style="64" customWidth="1"/>
    <col min="5099" max="5099" width="11.421875" style="64" customWidth="1"/>
    <col min="5100" max="5100" width="11.8515625" style="64" customWidth="1"/>
    <col min="5101" max="5101" width="2.00390625" style="64" customWidth="1"/>
    <col min="5102" max="5102" width="23.140625" style="64" customWidth="1"/>
    <col min="5103" max="5103" width="11.28125" style="64" customWidth="1"/>
    <col min="5104" max="5104" width="11.421875" style="64" customWidth="1"/>
    <col min="5105" max="5105" width="11.8515625" style="64" customWidth="1"/>
    <col min="5106" max="5106" width="2.140625" style="64" customWidth="1"/>
    <col min="5107" max="5107" width="23.140625" style="64" customWidth="1"/>
    <col min="5108" max="5108" width="11.28125" style="64" customWidth="1"/>
    <col min="5109" max="5109" width="11.421875" style="64" customWidth="1"/>
    <col min="5110" max="5110" width="11.8515625" style="64" customWidth="1"/>
    <col min="5111" max="5111" width="2.421875" style="64" customWidth="1"/>
    <col min="5112" max="5112" width="23.140625" style="64" customWidth="1"/>
    <col min="5113" max="5113" width="11.28125" style="64" customWidth="1"/>
    <col min="5114" max="5114" width="11.421875" style="64" customWidth="1"/>
    <col min="5115" max="5115" width="11.8515625" style="64" customWidth="1"/>
    <col min="5116" max="5343" width="9.140625" style="64" customWidth="1"/>
    <col min="5344" max="5344" width="16.28125" style="64" customWidth="1"/>
    <col min="5345" max="5345" width="2.28125" style="64" customWidth="1"/>
    <col min="5346" max="5346" width="5.00390625" style="64" customWidth="1"/>
    <col min="5347" max="5348" width="9.140625" style="64" customWidth="1"/>
    <col min="5349" max="5349" width="3.8515625" style="64" customWidth="1"/>
    <col min="5350" max="5350" width="26.00390625" style="64" customWidth="1"/>
    <col min="5351" max="5351" width="15.00390625" style="64" customWidth="1"/>
    <col min="5352" max="5352" width="2.57421875" style="64" customWidth="1"/>
    <col min="5353" max="5353" width="23.140625" style="64" customWidth="1"/>
    <col min="5354" max="5354" width="11.28125" style="64" customWidth="1"/>
    <col min="5355" max="5355" width="11.421875" style="64" customWidth="1"/>
    <col min="5356" max="5356" width="11.8515625" style="64" customWidth="1"/>
    <col min="5357" max="5357" width="2.00390625" style="64" customWidth="1"/>
    <col min="5358" max="5358" width="23.140625" style="64" customWidth="1"/>
    <col min="5359" max="5359" width="11.28125" style="64" customWidth="1"/>
    <col min="5360" max="5360" width="11.421875" style="64" customWidth="1"/>
    <col min="5361" max="5361" width="11.8515625" style="64" customWidth="1"/>
    <col min="5362" max="5362" width="2.140625" style="64" customWidth="1"/>
    <col min="5363" max="5363" width="23.140625" style="64" customWidth="1"/>
    <col min="5364" max="5364" width="11.28125" style="64" customWidth="1"/>
    <col min="5365" max="5365" width="11.421875" style="64" customWidth="1"/>
    <col min="5366" max="5366" width="11.8515625" style="64" customWidth="1"/>
    <col min="5367" max="5367" width="2.421875" style="64" customWidth="1"/>
    <col min="5368" max="5368" width="23.140625" style="64" customWidth="1"/>
    <col min="5369" max="5369" width="11.28125" style="64" customWidth="1"/>
    <col min="5370" max="5370" width="11.421875" style="64" customWidth="1"/>
    <col min="5371" max="5371" width="11.8515625" style="64" customWidth="1"/>
    <col min="5372" max="5599" width="9.140625" style="64" customWidth="1"/>
    <col min="5600" max="5600" width="16.28125" style="64" customWidth="1"/>
    <col min="5601" max="5601" width="2.28125" style="64" customWidth="1"/>
    <col min="5602" max="5602" width="5.00390625" style="64" customWidth="1"/>
    <col min="5603" max="5604" width="9.140625" style="64" customWidth="1"/>
    <col min="5605" max="5605" width="3.8515625" style="64" customWidth="1"/>
    <col min="5606" max="5606" width="26.00390625" style="64" customWidth="1"/>
    <col min="5607" max="5607" width="15.00390625" style="64" customWidth="1"/>
    <col min="5608" max="5608" width="2.57421875" style="64" customWidth="1"/>
    <col min="5609" max="5609" width="23.140625" style="64" customWidth="1"/>
    <col min="5610" max="5610" width="11.28125" style="64" customWidth="1"/>
    <col min="5611" max="5611" width="11.421875" style="64" customWidth="1"/>
    <col min="5612" max="5612" width="11.8515625" style="64" customWidth="1"/>
    <col min="5613" max="5613" width="2.00390625" style="64" customWidth="1"/>
    <col min="5614" max="5614" width="23.140625" style="64" customWidth="1"/>
    <col min="5615" max="5615" width="11.28125" style="64" customWidth="1"/>
    <col min="5616" max="5616" width="11.421875" style="64" customWidth="1"/>
    <col min="5617" max="5617" width="11.8515625" style="64" customWidth="1"/>
    <col min="5618" max="5618" width="2.140625" style="64" customWidth="1"/>
    <col min="5619" max="5619" width="23.140625" style="64" customWidth="1"/>
    <col min="5620" max="5620" width="11.28125" style="64" customWidth="1"/>
    <col min="5621" max="5621" width="11.421875" style="64" customWidth="1"/>
    <col min="5622" max="5622" width="11.8515625" style="64" customWidth="1"/>
    <col min="5623" max="5623" width="2.421875" style="64" customWidth="1"/>
    <col min="5624" max="5624" width="23.140625" style="64" customWidth="1"/>
    <col min="5625" max="5625" width="11.28125" style="64" customWidth="1"/>
    <col min="5626" max="5626" width="11.421875" style="64" customWidth="1"/>
    <col min="5627" max="5627" width="11.8515625" style="64" customWidth="1"/>
    <col min="5628" max="5855" width="9.140625" style="64" customWidth="1"/>
    <col min="5856" max="5856" width="16.28125" style="64" customWidth="1"/>
    <col min="5857" max="5857" width="2.28125" style="64" customWidth="1"/>
    <col min="5858" max="5858" width="5.00390625" style="64" customWidth="1"/>
    <col min="5859" max="5860" width="9.140625" style="64" customWidth="1"/>
    <col min="5861" max="5861" width="3.8515625" style="64" customWidth="1"/>
    <col min="5862" max="5862" width="26.00390625" style="64" customWidth="1"/>
    <col min="5863" max="5863" width="15.00390625" style="64" customWidth="1"/>
    <col min="5864" max="5864" width="2.57421875" style="64" customWidth="1"/>
    <col min="5865" max="5865" width="23.140625" style="64" customWidth="1"/>
    <col min="5866" max="5866" width="11.28125" style="64" customWidth="1"/>
    <col min="5867" max="5867" width="11.421875" style="64" customWidth="1"/>
    <col min="5868" max="5868" width="11.8515625" style="64" customWidth="1"/>
    <col min="5869" max="5869" width="2.00390625" style="64" customWidth="1"/>
    <col min="5870" max="5870" width="23.140625" style="64" customWidth="1"/>
    <col min="5871" max="5871" width="11.28125" style="64" customWidth="1"/>
    <col min="5872" max="5872" width="11.421875" style="64" customWidth="1"/>
    <col min="5873" max="5873" width="11.8515625" style="64" customWidth="1"/>
    <col min="5874" max="5874" width="2.140625" style="64" customWidth="1"/>
    <col min="5875" max="5875" width="23.140625" style="64" customWidth="1"/>
    <col min="5876" max="5876" width="11.28125" style="64" customWidth="1"/>
    <col min="5877" max="5877" width="11.421875" style="64" customWidth="1"/>
    <col min="5878" max="5878" width="11.8515625" style="64" customWidth="1"/>
    <col min="5879" max="5879" width="2.421875" style="64" customWidth="1"/>
    <col min="5880" max="5880" width="23.140625" style="64" customWidth="1"/>
    <col min="5881" max="5881" width="11.28125" style="64" customWidth="1"/>
    <col min="5882" max="5882" width="11.421875" style="64" customWidth="1"/>
    <col min="5883" max="5883" width="11.8515625" style="64" customWidth="1"/>
    <col min="5884" max="6111" width="9.140625" style="64" customWidth="1"/>
    <col min="6112" max="6112" width="16.28125" style="64" customWidth="1"/>
    <col min="6113" max="6113" width="2.28125" style="64" customWidth="1"/>
    <col min="6114" max="6114" width="5.00390625" style="64" customWidth="1"/>
    <col min="6115" max="6116" width="9.140625" style="64" customWidth="1"/>
    <col min="6117" max="6117" width="3.8515625" style="64" customWidth="1"/>
    <col min="6118" max="6118" width="26.00390625" style="64" customWidth="1"/>
    <col min="6119" max="6119" width="15.00390625" style="64" customWidth="1"/>
    <col min="6120" max="6120" width="2.57421875" style="64" customWidth="1"/>
    <col min="6121" max="6121" width="23.140625" style="64" customWidth="1"/>
    <col min="6122" max="6122" width="11.28125" style="64" customWidth="1"/>
    <col min="6123" max="6123" width="11.421875" style="64" customWidth="1"/>
    <col min="6124" max="6124" width="11.8515625" style="64" customWidth="1"/>
    <col min="6125" max="6125" width="2.00390625" style="64" customWidth="1"/>
    <col min="6126" max="6126" width="23.140625" style="64" customWidth="1"/>
    <col min="6127" max="6127" width="11.28125" style="64" customWidth="1"/>
    <col min="6128" max="6128" width="11.421875" style="64" customWidth="1"/>
    <col min="6129" max="6129" width="11.8515625" style="64" customWidth="1"/>
    <col min="6130" max="6130" width="2.140625" style="64" customWidth="1"/>
    <col min="6131" max="6131" width="23.140625" style="64" customWidth="1"/>
    <col min="6132" max="6132" width="11.28125" style="64" customWidth="1"/>
    <col min="6133" max="6133" width="11.421875" style="64" customWidth="1"/>
    <col min="6134" max="6134" width="11.8515625" style="64" customWidth="1"/>
    <col min="6135" max="6135" width="2.421875" style="64" customWidth="1"/>
    <col min="6136" max="6136" width="23.140625" style="64" customWidth="1"/>
    <col min="6137" max="6137" width="11.28125" style="64" customWidth="1"/>
    <col min="6138" max="6138" width="11.421875" style="64" customWidth="1"/>
    <col min="6139" max="6139" width="11.8515625" style="64" customWidth="1"/>
    <col min="6140" max="6367" width="9.140625" style="64" customWidth="1"/>
    <col min="6368" max="6368" width="16.28125" style="64" customWidth="1"/>
    <col min="6369" max="6369" width="2.28125" style="64" customWidth="1"/>
    <col min="6370" max="6370" width="5.00390625" style="64" customWidth="1"/>
    <col min="6371" max="6372" width="9.140625" style="64" customWidth="1"/>
    <col min="6373" max="6373" width="3.8515625" style="64" customWidth="1"/>
    <col min="6374" max="6374" width="26.00390625" style="64" customWidth="1"/>
    <col min="6375" max="6375" width="15.00390625" style="64" customWidth="1"/>
    <col min="6376" max="6376" width="2.57421875" style="64" customWidth="1"/>
    <col min="6377" max="6377" width="23.140625" style="64" customWidth="1"/>
    <col min="6378" max="6378" width="11.28125" style="64" customWidth="1"/>
    <col min="6379" max="6379" width="11.421875" style="64" customWidth="1"/>
    <col min="6380" max="6380" width="11.8515625" style="64" customWidth="1"/>
    <col min="6381" max="6381" width="2.00390625" style="64" customWidth="1"/>
    <col min="6382" max="6382" width="23.140625" style="64" customWidth="1"/>
    <col min="6383" max="6383" width="11.28125" style="64" customWidth="1"/>
    <col min="6384" max="6384" width="11.421875" style="64" customWidth="1"/>
    <col min="6385" max="6385" width="11.8515625" style="64" customWidth="1"/>
    <col min="6386" max="6386" width="2.140625" style="64" customWidth="1"/>
    <col min="6387" max="6387" width="23.140625" style="64" customWidth="1"/>
    <col min="6388" max="6388" width="11.28125" style="64" customWidth="1"/>
    <col min="6389" max="6389" width="11.421875" style="64" customWidth="1"/>
    <col min="6390" max="6390" width="11.8515625" style="64" customWidth="1"/>
    <col min="6391" max="6391" width="2.421875" style="64" customWidth="1"/>
    <col min="6392" max="6392" width="23.140625" style="64" customWidth="1"/>
    <col min="6393" max="6393" width="11.28125" style="64" customWidth="1"/>
    <col min="6394" max="6394" width="11.421875" style="64" customWidth="1"/>
    <col min="6395" max="6395" width="11.8515625" style="64" customWidth="1"/>
    <col min="6396" max="6623" width="9.140625" style="64" customWidth="1"/>
    <col min="6624" max="6624" width="16.28125" style="64" customWidth="1"/>
    <col min="6625" max="6625" width="2.28125" style="64" customWidth="1"/>
    <col min="6626" max="6626" width="5.00390625" style="64" customWidth="1"/>
    <col min="6627" max="6628" width="9.140625" style="64" customWidth="1"/>
    <col min="6629" max="6629" width="3.8515625" style="64" customWidth="1"/>
    <col min="6630" max="6630" width="26.00390625" style="64" customWidth="1"/>
    <col min="6631" max="6631" width="15.00390625" style="64" customWidth="1"/>
    <col min="6632" max="6632" width="2.57421875" style="64" customWidth="1"/>
    <col min="6633" max="6633" width="23.140625" style="64" customWidth="1"/>
    <col min="6634" max="6634" width="11.28125" style="64" customWidth="1"/>
    <col min="6635" max="6635" width="11.421875" style="64" customWidth="1"/>
    <col min="6636" max="6636" width="11.8515625" style="64" customWidth="1"/>
    <col min="6637" max="6637" width="2.00390625" style="64" customWidth="1"/>
    <col min="6638" max="6638" width="23.140625" style="64" customWidth="1"/>
    <col min="6639" max="6639" width="11.28125" style="64" customWidth="1"/>
    <col min="6640" max="6640" width="11.421875" style="64" customWidth="1"/>
    <col min="6641" max="6641" width="11.8515625" style="64" customWidth="1"/>
    <col min="6642" max="6642" width="2.140625" style="64" customWidth="1"/>
    <col min="6643" max="6643" width="23.140625" style="64" customWidth="1"/>
    <col min="6644" max="6644" width="11.28125" style="64" customWidth="1"/>
    <col min="6645" max="6645" width="11.421875" style="64" customWidth="1"/>
    <col min="6646" max="6646" width="11.8515625" style="64" customWidth="1"/>
    <col min="6647" max="6647" width="2.421875" style="64" customWidth="1"/>
    <col min="6648" max="6648" width="23.140625" style="64" customWidth="1"/>
    <col min="6649" max="6649" width="11.28125" style="64" customWidth="1"/>
    <col min="6650" max="6650" width="11.421875" style="64" customWidth="1"/>
    <col min="6651" max="6651" width="11.8515625" style="64" customWidth="1"/>
    <col min="6652" max="6879" width="9.140625" style="64" customWidth="1"/>
    <col min="6880" max="6880" width="16.28125" style="64" customWidth="1"/>
    <col min="6881" max="6881" width="2.28125" style="64" customWidth="1"/>
    <col min="6882" max="6882" width="5.00390625" style="64" customWidth="1"/>
    <col min="6883" max="6884" width="9.140625" style="64" customWidth="1"/>
    <col min="6885" max="6885" width="3.8515625" style="64" customWidth="1"/>
    <col min="6886" max="6886" width="26.00390625" style="64" customWidth="1"/>
    <col min="6887" max="6887" width="15.00390625" style="64" customWidth="1"/>
    <col min="6888" max="6888" width="2.57421875" style="64" customWidth="1"/>
    <col min="6889" max="6889" width="23.140625" style="64" customWidth="1"/>
    <col min="6890" max="6890" width="11.28125" style="64" customWidth="1"/>
    <col min="6891" max="6891" width="11.421875" style="64" customWidth="1"/>
    <col min="6892" max="6892" width="11.8515625" style="64" customWidth="1"/>
    <col min="6893" max="6893" width="2.00390625" style="64" customWidth="1"/>
    <col min="6894" max="6894" width="23.140625" style="64" customWidth="1"/>
    <col min="6895" max="6895" width="11.28125" style="64" customWidth="1"/>
    <col min="6896" max="6896" width="11.421875" style="64" customWidth="1"/>
    <col min="6897" max="6897" width="11.8515625" style="64" customWidth="1"/>
    <col min="6898" max="6898" width="2.140625" style="64" customWidth="1"/>
    <col min="6899" max="6899" width="23.140625" style="64" customWidth="1"/>
    <col min="6900" max="6900" width="11.28125" style="64" customWidth="1"/>
    <col min="6901" max="6901" width="11.421875" style="64" customWidth="1"/>
    <col min="6902" max="6902" width="11.8515625" style="64" customWidth="1"/>
    <col min="6903" max="6903" width="2.421875" style="64" customWidth="1"/>
    <col min="6904" max="6904" width="23.140625" style="64" customWidth="1"/>
    <col min="6905" max="6905" width="11.28125" style="64" customWidth="1"/>
    <col min="6906" max="6906" width="11.421875" style="64" customWidth="1"/>
    <col min="6907" max="6907" width="11.8515625" style="64" customWidth="1"/>
    <col min="6908" max="7135" width="9.140625" style="64" customWidth="1"/>
    <col min="7136" max="7136" width="16.28125" style="64" customWidth="1"/>
    <col min="7137" max="7137" width="2.28125" style="64" customWidth="1"/>
    <col min="7138" max="7138" width="5.00390625" style="64" customWidth="1"/>
    <col min="7139" max="7140" width="9.140625" style="64" customWidth="1"/>
    <col min="7141" max="7141" width="3.8515625" style="64" customWidth="1"/>
    <col min="7142" max="7142" width="26.00390625" style="64" customWidth="1"/>
    <col min="7143" max="7143" width="15.00390625" style="64" customWidth="1"/>
    <col min="7144" max="7144" width="2.57421875" style="64" customWidth="1"/>
    <col min="7145" max="7145" width="23.140625" style="64" customWidth="1"/>
    <col min="7146" max="7146" width="11.28125" style="64" customWidth="1"/>
    <col min="7147" max="7147" width="11.421875" style="64" customWidth="1"/>
    <col min="7148" max="7148" width="11.8515625" style="64" customWidth="1"/>
    <col min="7149" max="7149" width="2.00390625" style="64" customWidth="1"/>
    <col min="7150" max="7150" width="23.140625" style="64" customWidth="1"/>
    <col min="7151" max="7151" width="11.28125" style="64" customWidth="1"/>
    <col min="7152" max="7152" width="11.421875" style="64" customWidth="1"/>
    <col min="7153" max="7153" width="11.8515625" style="64" customWidth="1"/>
    <col min="7154" max="7154" width="2.140625" style="64" customWidth="1"/>
    <col min="7155" max="7155" width="23.140625" style="64" customWidth="1"/>
    <col min="7156" max="7156" width="11.28125" style="64" customWidth="1"/>
    <col min="7157" max="7157" width="11.421875" style="64" customWidth="1"/>
    <col min="7158" max="7158" width="11.8515625" style="64" customWidth="1"/>
    <col min="7159" max="7159" width="2.421875" style="64" customWidth="1"/>
    <col min="7160" max="7160" width="23.140625" style="64" customWidth="1"/>
    <col min="7161" max="7161" width="11.28125" style="64" customWidth="1"/>
    <col min="7162" max="7162" width="11.421875" style="64" customWidth="1"/>
    <col min="7163" max="7163" width="11.8515625" style="64" customWidth="1"/>
    <col min="7164" max="7391" width="9.140625" style="64" customWidth="1"/>
    <col min="7392" max="7392" width="16.28125" style="64" customWidth="1"/>
    <col min="7393" max="7393" width="2.28125" style="64" customWidth="1"/>
    <col min="7394" max="7394" width="5.00390625" style="64" customWidth="1"/>
    <col min="7395" max="7396" width="9.140625" style="64" customWidth="1"/>
    <col min="7397" max="7397" width="3.8515625" style="64" customWidth="1"/>
    <col min="7398" max="7398" width="26.00390625" style="64" customWidth="1"/>
    <col min="7399" max="7399" width="15.00390625" style="64" customWidth="1"/>
    <col min="7400" max="7400" width="2.57421875" style="64" customWidth="1"/>
    <col min="7401" max="7401" width="23.140625" style="64" customWidth="1"/>
    <col min="7402" max="7402" width="11.28125" style="64" customWidth="1"/>
    <col min="7403" max="7403" width="11.421875" style="64" customWidth="1"/>
    <col min="7404" max="7404" width="11.8515625" style="64" customWidth="1"/>
    <col min="7405" max="7405" width="2.00390625" style="64" customWidth="1"/>
    <col min="7406" max="7406" width="23.140625" style="64" customWidth="1"/>
    <col min="7407" max="7407" width="11.28125" style="64" customWidth="1"/>
    <col min="7408" max="7408" width="11.421875" style="64" customWidth="1"/>
    <col min="7409" max="7409" width="11.8515625" style="64" customWidth="1"/>
    <col min="7410" max="7410" width="2.140625" style="64" customWidth="1"/>
    <col min="7411" max="7411" width="23.140625" style="64" customWidth="1"/>
    <col min="7412" max="7412" width="11.28125" style="64" customWidth="1"/>
    <col min="7413" max="7413" width="11.421875" style="64" customWidth="1"/>
    <col min="7414" max="7414" width="11.8515625" style="64" customWidth="1"/>
    <col min="7415" max="7415" width="2.421875" style="64" customWidth="1"/>
    <col min="7416" max="7416" width="23.140625" style="64" customWidth="1"/>
    <col min="7417" max="7417" width="11.28125" style="64" customWidth="1"/>
    <col min="7418" max="7418" width="11.421875" style="64" customWidth="1"/>
    <col min="7419" max="7419" width="11.8515625" style="64" customWidth="1"/>
    <col min="7420" max="7647" width="9.140625" style="64" customWidth="1"/>
    <col min="7648" max="7648" width="16.28125" style="64" customWidth="1"/>
    <col min="7649" max="7649" width="2.28125" style="64" customWidth="1"/>
    <col min="7650" max="7650" width="5.00390625" style="64" customWidth="1"/>
    <col min="7651" max="7652" width="9.140625" style="64" customWidth="1"/>
    <col min="7653" max="7653" width="3.8515625" style="64" customWidth="1"/>
    <col min="7654" max="7654" width="26.00390625" style="64" customWidth="1"/>
    <col min="7655" max="7655" width="15.00390625" style="64" customWidth="1"/>
    <col min="7656" max="7656" width="2.57421875" style="64" customWidth="1"/>
    <col min="7657" max="7657" width="23.140625" style="64" customWidth="1"/>
    <col min="7658" max="7658" width="11.28125" style="64" customWidth="1"/>
    <col min="7659" max="7659" width="11.421875" style="64" customWidth="1"/>
    <col min="7660" max="7660" width="11.8515625" style="64" customWidth="1"/>
    <col min="7661" max="7661" width="2.00390625" style="64" customWidth="1"/>
    <col min="7662" max="7662" width="23.140625" style="64" customWidth="1"/>
    <col min="7663" max="7663" width="11.28125" style="64" customWidth="1"/>
    <col min="7664" max="7664" width="11.421875" style="64" customWidth="1"/>
    <col min="7665" max="7665" width="11.8515625" style="64" customWidth="1"/>
    <col min="7666" max="7666" width="2.140625" style="64" customWidth="1"/>
    <col min="7667" max="7667" width="23.140625" style="64" customWidth="1"/>
    <col min="7668" max="7668" width="11.28125" style="64" customWidth="1"/>
    <col min="7669" max="7669" width="11.421875" style="64" customWidth="1"/>
    <col min="7670" max="7670" width="11.8515625" style="64" customWidth="1"/>
    <col min="7671" max="7671" width="2.421875" style="64" customWidth="1"/>
    <col min="7672" max="7672" width="23.140625" style="64" customWidth="1"/>
    <col min="7673" max="7673" width="11.28125" style="64" customWidth="1"/>
    <col min="7674" max="7674" width="11.421875" style="64" customWidth="1"/>
    <col min="7675" max="7675" width="11.8515625" style="64" customWidth="1"/>
    <col min="7676" max="7903" width="9.140625" style="64" customWidth="1"/>
    <col min="7904" max="7904" width="16.28125" style="64" customWidth="1"/>
    <col min="7905" max="7905" width="2.28125" style="64" customWidth="1"/>
    <col min="7906" max="7906" width="5.00390625" style="64" customWidth="1"/>
    <col min="7907" max="7908" width="9.140625" style="64" customWidth="1"/>
    <col min="7909" max="7909" width="3.8515625" style="64" customWidth="1"/>
    <col min="7910" max="7910" width="26.00390625" style="64" customWidth="1"/>
    <col min="7911" max="7911" width="15.00390625" style="64" customWidth="1"/>
    <col min="7912" max="7912" width="2.57421875" style="64" customWidth="1"/>
    <col min="7913" max="7913" width="23.140625" style="64" customWidth="1"/>
    <col min="7914" max="7914" width="11.28125" style="64" customWidth="1"/>
    <col min="7915" max="7915" width="11.421875" style="64" customWidth="1"/>
    <col min="7916" max="7916" width="11.8515625" style="64" customWidth="1"/>
    <col min="7917" max="7917" width="2.00390625" style="64" customWidth="1"/>
    <col min="7918" max="7918" width="23.140625" style="64" customWidth="1"/>
    <col min="7919" max="7919" width="11.28125" style="64" customWidth="1"/>
    <col min="7920" max="7920" width="11.421875" style="64" customWidth="1"/>
    <col min="7921" max="7921" width="11.8515625" style="64" customWidth="1"/>
    <col min="7922" max="7922" width="2.140625" style="64" customWidth="1"/>
    <col min="7923" max="7923" width="23.140625" style="64" customWidth="1"/>
    <col min="7924" max="7924" width="11.28125" style="64" customWidth="1"/>
    <col min="7925" max="7925" width="11.421875" style="64" customWidth="1"/>
    <col min="7926" max="7926" width="11.8515625" style="64" customWidth="1"/>
    <col min="7927" max="7927" width="2.421875" style="64" customWidth="1"/>
    <col min="7928" max="7928" width="23.140625" style="64" customWidth="1"/>
    <col min="7929" max="7929" width="11.28125" style="64" customWidth="1"/>
    <col min="7930" max="7930" width="11.421875" style="64" customWidth="1"/>
    <col min="7931" max="7931" width="11.8515625" style="64" customWidth="1"/>
    <col min="7932" max="8159" width="9.140625" style="64" customWidth="1"/>
    <col min="8160" max="8160" width="16.28125" style="64" customWidth="1"/>
    <col min="8161" max="8161" width="2.28125" style="64" customWidth="1"/>
    <col min="8162" max="8162" width="5.00390625" style="64" customWidth="1"/>
    <col min="8163" max="8164" width="9.140625" style="64" customWidth="1"/>
    <col min="8165" max="8165" width="3.8515625" style="64" customWidth="1"/>
    <col min="8166" max="8166" width="26.00390625" style="64" customWidth="1"/>
    <col min="8167" max="8167" width="15.00390625" style="64" customWidth="1"/>
    <col min="8168" max="8168" width="2.57421875" style="64" customWidth="1"/>
    <col min="8169" max="8169" width="23.140625" style="64" customWidth="1"/>
    <col min="8170" max="8170" width="11.28125" style="64" customWidth="1"/>
    <col min="8171" max="8171" width="11.421875" style="64" customWidth="1"/>
    <col min="8172" max="8172" width="11.8515625" style="64" customWidth="1"/>
    <col min="8173" max="8173" width="2.00390625" style="64" customWidth="1"/>
    <col min="8174" max="8174" width="23.140625" style="64" customWidth="1"/>
    <col min="8175" max="8175" width="11.28125" style="64" customWidth="1"/>
    <col min="8176" max="8176" width="11.421875" style="64" customWidth="1"/>
    <col min="8177" max="8177" width="11.8515625" style="64" customWidth="1"/>
    <col min="8178" max="8178" width="2.140625" style="64" customWidth="1"/>
    <col min="8179" max="8179" width="23.140625" style="64" customWidth="1"/>
    <col min="8180" max="8180" width="11.28125" style="64" customWidth="1"/>
    <col min="8181" max="8181" width="11.421875" style="64" customWidth="1"/>
    <col min="8182" max="8182" width="11.8515625" style="64" customWidth="1"/>
    <col min="8183" max="8183" width="2.421875" style="64" customWidth="1"/>
    <col min="8184" max="8184" width="23.140625" style="64" customWidth="1"/>
    <col min="8185" max="8185" width="11.28125" style="64" customWidth="1"/>
    <col min="8186" max="8186" width="11.421875" style="64" customWidth="1"/>
    <col min="8187" max="8187" width="11.8515625" style="64" customWidth="1"/>
    <col min="8188" max="8415" width="9.140625" style="64" customWidth="1"/>
    <col min="8416" max="8416" width="16.28125" style="64" customWidth="1"/>
    <col min="8417" max="8417" width="2.28125" style="64" customWidth="1"/>
    <col min="8418" max="8418" width="5.00390625" style="64" customWidth="1"/>
    <col min="8419" max="8420" width="9.140625" style="64" customWidth="1"/>
    <col min="8421" max="8421" width="3.8515625" style="64" customWidth="1"/>
    <col min="8422" max="8422" width="26.00390625" style="64" customWidth="1"/>
    <col min="8423" max="8423" width="15.00390625" style="64" customWidth="1"/>
    <col min="8424" max="8424" width="2.57421875" style="64" customWidth="1"/>
    <col min="8425" max="8425" width="23.140625" style="64" customWidth="1"/>
    <col min="8426" max="8426" width="11.28125" style="64" customWidth="1"/>
    <col min="8427" max="8427" width="11.421875" style="64" customWidth="1"/>
    <col min="8428" max="8428" width="11.8515625" style="64" customWidth="1"/>
    <col min="8429" max="8429" width="2.00390625" style="64" customWidth="1"/>
    <col min="8430" max="8430" width="23.140625" style="64" customWidth="1"/>
    <col min="8431" max="8431" width="11.28125" style="64" customWidth="1"/>
    <col min="8432" max="8432" width="11.421875" style="64" customWidth="1"/>
    <col min="8433" max="8433" width="11.8515625" style="64" customWidth="1"/>
    <col min="8434" max="8434" width="2.140625" style="64" customWidth="1"/>
    <col min="8435" max="8435" width="23.140625" style="64" customWidth="1"/>
    <col min="8436" max="8436" width="11.28125" style="64" customWidth="1"/>
    <col min="8437" max="8437" width="11.421875" style="64" customWidth="1"/>
    <col min="8438" max="8438" width="11.8515625" style="64" customWidth="1"/>
    <col min="8439" max="8439" width="2.421875" style="64" customWidth="1"/>
    <col min="8440" max="8440" width="23.140625" style="64" customWidth="1"/>
    <col min="8441" max="8441" width="11.28125" style="64" customWidth="1"/>
    <col min="8442" max="8442" width="11.421875" style="64" customWidth="1"/>
    <col min="8443" max="8443" width="11.8515625" style="64" customWidth="1"/>
    <col min="8444" max="8671" width="9.140625" style="64" customWidth="1"/>
    <col min="8672" max="8672" width="16.28125" style="64" customWidth="1"/>
    <col min="8673" max="8673" width="2.28125" style="64" customWidth="1"/>
    <col min="8674" max="8674" width="5.00390625" style="64" customWidth="1"/>
    <col min="8675" max="8676" width="9.140625" style="64" customWidth="1"/>
    <col min="8677" max="8677" width="3.8515625" style="64" customWidth="1"/>
    <col min="8678" max="8678" width="26.00390625" style="64" customWidth="1"/>
    <col min="8679" max="8679" width="15.00390625" style="64" customWidth="1"/>
    <col min="8680" max="8680" width="2.57421875" style="64" customWidth="1"/>
    <col min="8681" max="8681" width="23.140625" style="64" customWidth="1"/>
    <col min="8682" max="8682" width="11.28125" style="64" customWidth="1"/>
    <col min="8683" max="8683" width="11.421875" style="64" customWidth="1"/>
    <col min="8684" max="8684" width="11.8515625" style="64" customWidth="1"/>
    <col min="8685" max="8685" width="2.00390625" style="64" customWidth="1"/>
    <col min="8686" max="8686" width="23.140625" style="64" customWidth="1"/>
    <col min="8687" max="8687" width="11.28125" style="64" customWidth="1"/>
    <col min="8688" max="8688" width="11.421875" style="64" customWidth="1"/>
    <col min="8689" max="8689" width="11.8515625" style="64" customWidth="1"/>
    <col min="8690" max="8690" width="2.140625" style="64" customWidth="1"/>
    <col min="8691" max="8691" width="23.140625" style="64" customWidth="1"/>
    <col min="8692" max="8692" width="11.28125" style="64" customWidth="1"/>
    <col min="8693" max="8693" width="11.421875" style="64" customWidth="1"/>
    <col min="8694" max="8694" width="11.8515625" style="64" customWidth="1"/>
    <col min="8695" max="8695" width="2.421875" style="64" customWidth="1"/>
    <col min="8696" max="8696" width="23.140625" style="64" customWidth="1"/>
    <col min="8697" max="8697" width="11.28125" style="64" customWidth="1"/>
    <col min="8698" max="8698" width="11.421875" style="64" customWidth="1"/>
    <col min="8699" max="8699" width="11.8515625" style="64" customWidth="1"/>
    <col min="8700" max="8927" width="9.140625" style="64" customWidth="1"/>
    <col min="8928" max="8928" width="16.28125" style="64" customWidth="1"/>
    <col min="8929" max="8929" width="2.28125" style="64" customWidth="1"/>
    <col min="8930" max="8930" width="5.00390625" style="64" customWidth="1"/>
    <col min="8931" max="8932" width="9.140625" style="64" customWidth="1"/>
    <col min="8933" max="8933" width="3.8515625" style="64" customWidth="1"/>
    <col min="8934" max="8934" width="26.00390625" style="64" customWidth="1"/>
    <col min="8935" max="8935" width="15.00390625" style="64" customWidth="1"/>
    <col min="8936" max="8936" width="2.57421875" style="64" customWidth="1"/>
    <col min="8937" max="8937" width="23.140625" style="64" customWidth="1"/>
    <col min="8938" max="8938" width="11.28125" style="64" customWidth="1"/>
    <col min="8939" max="8939" width="11.421875" style="64" customWidth="1"/>
    <col min="8940" max="8940" width="11.8515625" style="64" customWidth="1"/>
    <col min="8941" max="8941" width="2.00390625" style="64" customWidth="1"/>
    <col min="8942" max="8942" width="23.140625" style="64" customWidth="1"/>
    <col min="8943" max="8943" width="11.28125" style="64" customWidth="1"/>
    <col min="8944" max="8944" width="11.421875" style="64" customWidth="1"/>
    <col min="8945" max="8945" width="11.8515625" style="64" customWidth="1"/>
    <col min="8946" max="8946" width="2.140625" style="64" customWidth="1"/>
    <col min="8947" max="8947" width="23.140625" style="64" customWidth="1"/>
    <col min="8948" max="8948" width="11.28125" style="64" customWidth="1"/>
    <col min="8949" max="8949" width="11.421875" style="64" customWidth="1"/>
    <col min="8950" max="8950" width="11.8515625" style="64" customWidth="1"/>
    <col min="8951" max="8951" width="2.421875" style="64" customWidth="1"/>
    <col min="8952" max="8952" width="23.140625" style="64" customWidth="1"/>
    <col min="8953" max="8953" width="11.28125" style="64" customWidth="1"/>
    <col min="8954" max="8954" width="11.421875" style="64" customWidth="1"/>
    <col min="8955" max="8955" width="11.8515625" style="64" customWidth="1"/>
    <col min="8956" max="9183" width="9.140625" style="64" customWidth="1"/>
    <col min="9184" max="9184" width="16.28125" style="64" customWidth="1"/>
    <col min="9185" max="9185" width="2.28125" style="64" customWidth="1"/>
    <col min="9186" max="9186" width="5.00390625" style="64" customWidth="1"/>
    <col min="9187" max="9188" width="9.140625" style="64" customWidth="1"/>
    <col min="9189" max="9189" width="3.8515625" style="64" customWidth="1"/>
    <col min="9190" max="9190" width="26.00390625" style="64" customWidth="1"/>
    <col min="9191" max="9191" width="15.00390625" style="64" customWidth="1"/>
    <col min="9192" max="9192" width="2.57421875" style="64" customWidth="1"/>
    <col min="9193" max="9193" width="23.140625" style="64" customWidth="1"/>
    <col min="9194" max="9194" width="11.28125" style="64" customWidth="1"/>
    <col min="9195" max="9195" width="11.421875" style="64" customWidth="1"/>
    <col min="9196" max="9196" width="11.8515625" style="64" customWidth="1"/>
    <col min="9197" max="9197" width="2.00390625" style="64" customWidth="1"/>
    <col min="9198" max="9198" width="23.140625" style="64" customWidth="1"/>
    <col min="9199" max="9199" width="11.28125" style="64" customWidth="1"/>
    <col min="9200" max="9200" width="11.421875" style="64" customWidth="1"/>
    <col min="9201" max="9201" width="11.8515625" style="64" customWidth="1"/>
    <col min="9202" max="9202" width="2.140625" style="64" customWidth="1"/>
    <col min="9203" max="9203" width="23.140625" style="64" customWidth="1"/>
    <col min="9204" max="9204" width="11.28125" style="64" customWidth="1"/>
    <col min="9205" max="9205" width="11.421875" style="64" customWidth="1"/>
    <col min="9206" max="9206" width="11.8515625" style="64" customWidth="1"/>
    <col min="9207" max="9207" width="2.421875" style="64" customWidth="1"/>
    <col min="9208" max="9208" width="23.140625" style="64" customWidth="1"/>
    <col min="9209" max="9209" width="11.28125" style="64" customWidth="1"/>
    <col min="9210" max="9210" width="11.421875" style="64" customWidth="1"/>
    <col min="9211" max="9211" width="11.8515625" style="64" customWidth="1"/>
    <col min="9212" max="9439" width="9.140625" style="64" customWidth="1"/>
    <col min="9440" max="9440" width="16.28125" style="64" customWidth="1"/>
    <col min="9441" max="9441" width="2.28125" style="64" customWidth="1"/>
    <col min="9442" max="9442" width="5.00390625" style="64" customWidth="1"/>
    <col min="9443" max="9444" width="9.140625" style="64" customWidth="1"/>
    <col min="9445" max="9445" width="3.8515625" style="64" customWidth="1"/>
    <col min="9446" max="9446" width="26.00390625" style="64" customWidth="1"/>
    <col min="9447" max="9447" width="15.00390625" style="64" customWidth="1"/>
    <col min="9448" max="9448" width="2.57421875" style="64" customWidth="1"/>
    <col min="9449" max="9449" width="23.140625" style="64" customWidth="1"/>
    <col min="9450" max="9450" width="11.28125" style="64" customWidth="1"/>
    <col min="9451" max="9451" width="11.421875" style="64" customWidth="1"/>
    <col min="9452" max="9452" width="11.8515625" style="64" customWidth="1"/>
    <col min="9453" max="9453" width="2.00390625" style="64" customWidth="1"/>
    <col min="9454" max="9454" width="23.140625" style="64" customWidth="1"/>
    <col min="9455" max="9455" width="11.28125" style="64" customWidth="1"/>
    <col min="9456" max="9456" width="11.421875" style="64" customWidth="1"/>
    <col min="9457" max="9457" width="11.8515625" style="64" customWidth="1"/>
    <col min="9458" max="9458" width="2.140625" style="64" customWidth="1"/>
    <col min="9459" max="9459" width="23.140625" style="64" customWidth="1"/>
    <col min="9460" max="9460" width="11.28125" style="64" customWidth="1"/>
    <col min="9461" max="9461" width="11.421875" style="64" customWidth="1"/>
    <col min="9462" max="9462" width="11.8515625" style="64" customWidth="1"/>
    <col min="9463" max="9463" width="2.421875" style="64" customWidth="1"/>
    <col min="9464" max="9464" width="23.140625" style="64" customWidth="1"/>
    <col min="9465" max="9465" width="11.28125" style="64" customWidth="1"/>
    <col min="9466" max="9466" width="11.421875" style="64" customWidth="1"/>
    <col min="9467" max="9467" width="11.8515625" style="64" customWidth="1"/>
    <col min="9468" max="9695" width="9.140625" style="64" customWidth="1"/>
    <col min="9696" max="9696" width="16.28125" style="64" customWidth="1"/>
    <col min="9697" max="9697" width="2.28125" style="64" customWidth="1"/>
    <col min="9698" max="9698" width="5.00390625" style="64" customWidth="1"/>
    <col min="9699" max="9700" width="9.140625" style="64" customWidth="1"/>
    <col min="9701" max="9701" width="3.8515625" style="64" customWidth="1"/>
    <col min="9702" max="9702" width="26.00390625" style="64" customWidth="1"/>
    <col min="9703" max="9703" width="15.00390625" style="64" customWidth="1"/>
    <col min="9704" max="9704" width="2.57421875" style="64" customWidth="1"/>
    <col min="9705" max="9705" width="23.140625" style="64" customWidth="1"/>
    <col min="9706" max="9706" width="11.28125" style="64" customWidth="1"/>
    <col min="9707" max="9707" width="11.421875" style="64" customWidth="1"/>
    <col min="9708" max="9708" width="11.8515625" style="64" customWidth="1"/>
    <col min="9709" max="9709" width="2.00390625" style="64" customWidth="1"/>
    <col min="9710" max="9710" width="23.140625" style="64" customWidth="1"/>
    <col min="9711" max="9711" width="11.28125" style="64" customWidth="1"/>
    <col min="9712" max="9712" width="11.421875" style="64" customWidth="1"/>
    <col min="9713" max="9713" width="11.8515625" style="64" customWidth="1"/>
    <col min="9714" max="9714" width="2.140625" style="64" customWidth="1"/>
    <col min="9715" max="9715" width="23.140625" style="64" customWidth="1"/>
    <col min="9716" max="9716" width="11.28125" style="64" customWidth="1"/>
    <col min="9717" max="9717" width="11.421875" style="64" customWidth="1"/>
    <col min="9718" max="9718" width="11.8515625" style="64" customWidth="1"/>
    <col min="9719" max="9719" width="2.421875" style="64" customWidth="1"/>
    <col min="9720" max="9720" width="23.140625" style="64" customWidth="1"/>
    <col min="9721" max="9721" width="11.28125" style="64" customWidth="1"/>
    <col min="9722" max="9722" width="11.421875" style="64" customWidth="1"/>
    <col min="9723" max="9723" width="11.8515625" style="64" customWidth="1"/>
    <col min="9724" max="9951" width="9.140625" style="64" customWidth="1"/>
    <col min="9952" max="9952" width="16.28125" style="64" customWidth="1"/>
    <col min="9953" max="9953" width="2.28125" style="64" customWidth="1"/>
    <col min="9954" max="9954" width="5.00390625" style="64" customWidth="1"/>
    <col min="9955" max="9956" width="9.140625" style="64" customWidth="1"/>
    <col min="9957" max="9957" width="3.8515625" style="64" customWidth="1"/>
    <col min="9958" max="9958" width="26.00390625" style="64" customWidth="1"/>
    <col min="9959" max="9959" width="15.00390625" style="64" customWidth="1"/>
    <col min="9960" max="9960" width="2.57421875" style="64" customWidth="1"/>
    <col min="9961" max="9961" width="23.140625" style="64" customWidth="1"/>
    <col min="9962" max="9962" width="11.28125" style="64" customWidth="1"/>
    <col min="9963" max="9963" width="11.421875" style="64" customWidth="1"/>
    <col min="9964" max="9964" width="11.8515625" style="64" customWidth="1"/>
    <col min="9965" max="9965" width="2.00390625" style="64" customWidth="1"/>
    <col min="9966" max="9966" width="23.140625" style="64" customWidth="1"/>
    <col min="9967" max="9967" width="11.28125" style="64" customWidth="1"/>
    <col min="9968" max="9968" width="11.421875" style="64" customWidth="1"/>
    <col min="9969" max="9969" width="11.8515625" style="64" customWidth="1"/>
    <col min="9970" max="9970" width="2.140625" style="64" customWidth="1"/>
    <col min="9971" max="9971" width="23.140625" style="64" customWidth="1"/>
    <col min="9972" max="9972" width="11.28125" style="64" customWidth="1"/>
    <col min="9973" max="9973" width="11.421875" style="64" customWidth="1"/>
    <col min="9974" max="9974" width="11.8515625" style="64" customWidth="1"/>
    <col min="9975" max="9975" width="2.421875" style="64" customWidth="1"/>
    <col min="9976" max="9976" width="23.140625" style="64" customWidth="1"/>
    <col min="9977" max="9977" width="11.28125" style="64" customWidth="1"/>
    <col min="9978" max="9978" width="11.421875" style="64" customWidth="1"/>
    <col min="9979" max="9979" width="11.8515625" style="64" customWidth="1"/>
    <col min="9980" max="10207" width="9.140625" style="64" customWidth="1"/>
    <col min="10208" max="10208" width="16.28125" style="64" customWidth="1"/>
    <col min="10209" max="10209" width="2.28125" style="64" customWidth="1"/>
    <col min="10210" max="10210" width="5.00390625" style="64" customWidth="1"/>
    <col min="10211" max="10212" width="9.140625" style="64" customWidth="1"/>
    <col min="10213" max="10213" width="3.8515625" style="64" customWidth="1"/>
    <col min="10214" max="10214" width="26.00390625" style="64" customWidth="1"/>
    <col min="10215" max="10215" width="15.00390625" style="64" customWidth="1"/>
    <col min="10216" max="10216" width="2.57421875" style="64" customWidth="1"/>
    <col min="10217" max="10217" width="23.140625" style="64" customWidth="1"/>
    <col min="10218" max="10218" width="11.28125" style="64" customWidth="1"/>
    <col min="10219" max="10219" width="11.421875" style="64" customWidth="1"/>
    <col min="10220" max="10220" width="11.8515625" style="64" customWidth="1"/>
    <col min="10221" max="10221" width="2.00390625" style="64" customWidth="1"/>
    <col min="10222" max="10222" width="23.140625" style="64" customWidth="1"/>
    <col min="10223" max="10223" width="11.28125" style="64" customWidth="1"/>
    <col min="10224" max="10224" width="11.421875" style="64" customWidth="1"/>
    <col min="10225" max="10225" width="11.8515625" style="64" customWidth="1"/>
    <col min="10226" max="10226" width="2.140625" style="64" customWidth="1"/>
    <col min="10227" max="10227" width="23.140625" style="64" customWidth="1"/>
    <col min="10228" max="10228" width="11.28125" style="64" customWidth="1"/>
    <col min="10229" max="10229" width="11.421875" style="64" customWidth="1"/>
    <col min="10230" max="10230" width="11.8515625" style="64" customWidth="1"/>
    <col min="10231" max="10231" width="2.421875" style="64" customWidth="1"/>
    <col min="10232" max="10232" width="23.140625" style="64" customWidth="1"/>
    <col min="10233" max="10233" width="11.28125" style="64" customWidth="1"/>
    <col min="10234" max="10234" width="11.421875" style="64" customWidth="1"/>
    <col min="10235" max="10235" width="11.8515625" style="64" customWidth="1"/>
    <col min="10236" max="10463" width="9.140625" style="64" customWidth="1"/>
    <col min="10464" max="10464" width="16.28125" style="64" customWidth="1"/>
    <col min="10465" max="10465" width="2.28125" style="64" customWidth="1"/>
    <col min="10466" max="10466" width="5.00390625" style="64" customWidth="1"/>
    <col min="10467" max="10468" width="9.140625" style="64" customWidth="1"/>
    <col min="10469" max="10469" width="3.8515625" style="64" customWidth="1"/>
    <col min="10470" max="10470" width="26.00390625" style="64" customWidth="1"/>
    <col min="10471" max="10471" width="15.00390625" style="64" customWidth="1"/>
    <col min="10472" max="10472" width="2.57421875" style="64" customWidth="1"/>
    <col min="10473" max="10473" width="23.140625" style="64" customWidth="1"/>
    <col min="10474" max="10474" width="11.28125" style="64" customWidth="1"/>
    <col min="10475" max="10475" width="11.421875" style="64" customWidth="1"/>
    <col min="10476" max="10476" width="11.8515625" style="64" customWidth="1"/>
    <col min="10477" max="10477" width="2.00390625" style="64" customWidth="1"/>
    <col min="10478" max="10478" width="23.140625" style="64" customWidth="1"/>
    <col min="10479" max="10479" width="11.28125" style="64" customWidth="1"/>
    <col min="10480" max="10480" width="11.421875" style="64" customWidth="1"/>
    <col min="10481" max="10481" width="11.8515625" style="64" customWidth="1"/>
    <col min="10482" max="10482" width="2.140625" style="64" customWidth="1"/>
    <col min="10483" max="10483" width="23.140625" style="64" customWidth="1"/>
    <col min="10484" max="10484" width="11.28125" style="64" customWidth="1"/>
    <col min="10485" max="10485" width="11.421875" style="64" customWidth="1"/>
    <col min="10486" max="10486" width="11.8515625" style="64" customWidth="1"/>
    <col min="10487" max="10487" width="2.421875" style="64" customWidth="1"/>
    <col min="10488" max="10488" width="23.140625" style="64" customWidth="1"/>
    <col min="10489" max="10489" width="11.28125" style="64" customWidth="1"/>
    <col min="10490" max="10490" width="11.421875" style="64" customWidth="1"/>
    <col min="10491" max="10491" width="11.8515625" style="64" customWidth="1"/>
    <col min="10492" max="10719" width="9.140625" style="64" customWidth="1"/>
    <col min="10720" max="10720" width="16.28125" style="64" customWidth="1"/>
    <col min="10721" max="10721" width="2.28125" style="64" customWidth="1"/>
    <col min="10722" max="10722" width="5.00390625" style="64" customWidth="1"/>
    <col min="10723" max="10724" width="9.140625" style="64" customWidth="1"/>
    <col min="10725" max="10725" width="3.8515625" style="64" customWidth="1"/>
    <col min="10726" max="10726" width="26.00390625" style="64" customWidth="1"/>
    <col min="10727" max="10727" width="15.00390625" style="64" customWidth="1"/>
    <col min="10728" max="10728" width="2.57421875" style="64" customWidth="1"/>
    <col min="10729" max="10729" width="23.140625" style="64" customWidth="1"/>
    <col min="10730" max="10730" width="11.28125" style="64" customWidth="1"/>
    <col min="10731" max="10731" width="11.421875" style="64" customWidth="1"/>
    <col min="10732" max="10732" width="11.8515625" style="64" customWidth="1"/>
    <col min="10733" max="10733" width="2.00390625" style="64" customWidth="1"/>
    <col min="10734" max="10734" width="23.140625" style="64" customWidth="1"/>
    <col min="10735" max="10735" width="11.28125" style="64" customWidth="1"/>
    <col min="10736" max="10736" width="11.421875" style="64" customWidth="1"/>
    <col min="10737" max="10737" width="11.8515625" style="64" customWidth="1"/>
    <col min="10738" max="10738" width="2.140625" style="64" customWidth="1"/>
    <col min="10739" max="10739" width="23.140625" style="64" customWidth="1"/>
    <col min="10740" max="10740" width="11.28125" style="64" customWidth="1"/>
    <col min="10741" max="10741" width="11.421875" style="64" customWidth="1"/>
    <col min="10742" max="10742" width="11.8515625" style="64" customWidth="1"/>
    <col min="10743" max="10743" width="2.421875" style="64" customWidth="1"/>
    <col min="10744" max="10744" width="23.140625" style="64" customWidth="1"/>
    <col min="10745" max="10745" width="11.28125" style="64" customWidth="1"/>
    <col min="10746" max="10746" width="11.421875" style="64" customWidth="1"/>
    <col min="10747" max="10747" width="11.8515625" style="64" customWidth="1"/>
    <col min="10748" max="10975" width="9.140625" style="64" customWidth="1"/>
    <col min="10976" max="10976" width="16.28125" style="64" customWidth="1"/>
    <col min="10977" max="10977" width="2.28125" style="64" customWidth="1"/>
    <col min="10978" max="10978" width="5.00390625" style="64" customWidth="1"/>
    <col min="10979" max="10980" width="9.140625" style="64" customWidth="1"/>
    <col min="10981" max="10981" width="3.8515625" style="64" customWidth="1"/>
    <col min="10982" max="10982" width="26.00390625" style="64" customWidth="1"/>
    <col min="10983" max="10983" width="15.00390625" style="64" customWidth="1"/>
    <col min="10984" max="10984" width="2.57421875" style="64" customWidth="1"/>
    <col min="10985" max="10985" width="23.140625" style="64" customWidth="1"/>
    <col min="10986" max="10986" width="11.28125" style="64" customWidth="1"/>
    <col min="10987" max="10987" width="11.421875" style="64" customWidth="1"/>
    <col min="10988" max="10988" width="11.8515625" style="64" customWidth="1"/>
    <col min="10989" max="10989" width="2.00390625" style="64" customWidth="1"/>
    <col min="10990" max="10990" width="23.140625" style="64" customWidth="1"/>
    <col min="10991" max="10991" width="11.28125" style="64" customWidth="1"/>
    <col min="10992" max="10992" width="11.421875" style="64" customWidth="1"/>
    <col min="10993" max="10993" width="11.8515625" style="64" customWidth="1"/>
    <col min="10994" max="10994" width="2.140625" style="64" customWidth="1"/>
    <col min="10995" max="10995" width="23.140625" style="64" customWidth="1"/>
    <col min="10996" max="10996" width="11.28125" style="64" customWidth="1"/>
    <col min="10997" max="10997" width="11.421875" style="64" customWidth="1"/>
    <col min="10998" max="10998" width="11.8515625" style="64" customWidth="1"/>
    <col min="10999" max="10999" width="2.421875" style="64" customWidth="1"/>
    <col min="11000" max="11000" width="23.140625" style="64" customWidth="1"/>
    <col min="11001" max="11001" width="11.28125" style="64" customWidth="1"/>
    <col min="11002" max="11002" width="11.421875" style="64" customWidth="1"/>
    <col min="11003" max="11003" width="11.8515625" style="64" customWidth="1"/>
    <col min="11004" max="11231" width="9.140625" style="64" customWidth="1"/>
    <col min="11232" max="11232" width="16.28125" style="64" customWidth="1"/>
    <col min="11233" max="11233" width="2.28125" style="64" customWidth="1"/>
    <col min="11234" max="11234" width="5.00390625" style="64" customWidth="1"/>
    <col min="11235" max="11236" width="9.140625" style="64" customWidth="1"/>
    <col min="11237" max="11237" width="3.8515625" style="64" customWidth="1"/>
    <col min="11238" max="11238" width="26.00390625" style="64" customWidth="1"/>
    <col min="11239" max="11239" width="15.00390625" style="64" customWidth="1"/>
    <col min="11240" max="11240" width="2.57421875" style="64" customWidth="1"/>
    <col min="11241" max="11241" width="23.140625" style="64" customWidth="1"/>
    <col min="11242" max="11242" width="11.28125" style="64" customWidth="1"/>
    <col min="11243" max="11243" width="11.421875" style="64" customWidth="1"/>
    <col min="11244" max="11244" width="11.8515625" style="64" customWidth="1"/>
    <col min="11245" max="11245" width="2.00390625" style="64" customWidth="1"/>
    <col min="11246" max="11246" width="23.140625" style="64" customWidth="1"/>
    <col min="11247" max="11247" width="11.28125" style="64" customWidth="1"/>
    <col min="11248" max="11248" width="11.421875" style="64" customWidth="1"/>
    <col min="11249" max="11249" width="11.8515625" style="64" customWidth="1"/>
    <col min="11250" max="11250" width="2.140625" style="64" customWidth="1"/>
    <col min="11251" max="11251" width="23.140625" style="64" customWidth="1"/>
    <col min="11252" max="11252" width="11.28125" style="64" customWidth="1"/>
    <col min="11253" max="11253" width="11.421875" style="64" customWidth="1"/>
    <col min="11254" max="11254" width="11.8515625" style="64" customWidth="1"/>
    <col min="11255" max="11255" width="2.421875" style="64" customWidth="1"/>
    <col min="11256" max="11256" width="23.140625" style="64" customWidth="1"/>
    <col min="11257" max="11257" width="11.28125" style="64" customWidth="1"/>
    <col min="11258" max="11258" width="11.421875" style="64" customWidth="1"/>
    <col min="11259" max="11259" width="11.8515625" style="64" customWidth="1"/>
    <col min="11260" max="11487" width="9.140625" style="64" customWidth="1"/>
    <col min="11488" max="11488" width="16.28125" style="64" customWidth="1"/>
    <col min="11489" max="11489" width="2.28125" style="64" customWidth="1"/>
    <col min="11490" max="11490" width="5.00390625" style="64" customWidth="1"/>
    <col min="11491" max="11492" width="9.140625" style="64" customWidth="1"/>
    <col min="11493" max="11493" width="3.8515625" style="64" customWidth="1"/>
    <col min="11494" max="11494" width="26.00390625" style="64" customWidth="1"/>
    <col min="11495" max="11495" width="15.00390625" style="64" customWidth="1"/>
    <col min="11496" max="11496" width="2.57421875" style="64" customWidth="1"/>
    <col min="11497" max="11497" width="23.140625" style="64" customWidth="1"/>
    <col min="11498" max="11498" width="11.28125" style="64" customWidth="1"/>
    <col min="11499" max="11499" width="11.421875" style="64" customWidth="1"/>
    <col min="11500" max="11500" width="11.8515625" style="64" customWidth="1"/>
    <col min="11501" max="11501" width="2.00390625" style="64" customWidth="1"/>
    <col min="11502" max="11502" width="23.140625" style="64" customWidth="1"/>
    <col min="11503" max="11503" width="11.28125" style="64" customWidth="1"/>
    <col min="11504" max="11504" width="11.421875" style="64" customWidth="1"/>
    <col min="11505" max="11505" width="11.8515625" style="64" customWidth="1"/>
    <col min="11506" max="11506" width="2.140625" style="64" customWidth="1"/>
    <col min="11507" max="11507" width="23.140625" style="64" customWidth="1"/>
    <col min="11508" max="11508" width="11.28125" style="64" customWidth="1"/>
    <col min="11509" max="11509" width="11.421875" style="64" customWidth="1"/>
    <col min="11510" max="11510" width="11.8515625" style="64" customWidth="1"/>
    <col min="11511" max="11511" width="2.421875" style="64" customWidth="1"/>
    <col min="11512" max="11512" width="23.140625" style="64" customWidth="1"/>
    <col min="11513" max="11513" width="11.28125" style="64" customWidth="1"/>
    <col min="11514" max="11514" width="11.421875" style="64" customWidth="1"/>
    <col min="11515" max="11515" width="11.8515625" style="64" customWidth="1"/>
    <col min="11516" max="11743" width="9.140625" style="64" customWidth="1"/>
    <col min="11744" max="11744" width="16.28125" style="64" customWidth="1"/>
    <col min="11745" max="11745" width="2.28125" style="64" customWidth="1"/>
    <col min="11746" max="11746" width="5.00390625" style="64" customWidth="1"/>
    <col min="11747" max="11748" width="9.140625" style="64" customWidth="1"/>
    <col min="11749" max="11749" width="3.8515625" style="64" customWidth="1"/>
    <col min="11750" max="11750" width="26.00390625" style="64" customWidth="1"/>
    <col min="11751" max="11751" width="15.00390625" style="64" customWidth="1"/>
    <col min="11752" max="11752" width="2.57421875" style="64" customWidth="1"/>
    <col min="11753" max="11753" width="23.140625" style="64" customWidth="1"/>
    <col min="11754" max="11754" width="11.28125" style="64" customWidth="1"/>
    <col min="11755" max="11755" width="11.421875" style="64" customWidth="1"/>
    <col min="11756" max="11756" width="11.8515625" style="64" customWidth="1"/>
    <col min="11757" max="11757" width="2.00390625" style="64" customWidth="1"/>
    <col min="11758" max="11758" width="23.140625" style="64" customWidth="1"/>
    <col min="11759" max="11759" width="11.28125" style="64" customWidth="1"/>
    <col min="11760" max="11760" width="11.421875" style="64" customWidth="1"/>
    <col min="11761" max="11761" width="11.8515625" style="64" customWidth="1"/>
    <col min="11762" max="11762" width="2.140625" style="64" customWidth="1"/>
    <col min="11763" max="11763" width="23.140625" style="64" customWidth="1"/>
    <col min="11764" max="11764" width="11.28125" style="64" customWidth="1"/>
    <col min="11765" max="11765" width="11.421875" style="64" customWidth="1"/>
    <col min="11766" max="11766" width="11.8515625" style="64" customWidth="1"/>
    <col min="11767" max="11767" width="2.421875" style="64" customWidth="1"/>
    <col min="11768" max="11768" width="23.140625" style="64" customWidth="1"/>
    <col min="11769" max="11769" width="11.28125" style="64" customWidth="1"/>
    <col min="11770" max="11770" width="11.421875" style="64" customWidth="1"/>
    <col min="11771" max="11771" width="11.8515625" style="64" customWidth="1"/>
    <col min="11772" max="11999" width="9.140625" style="64" customWidth="1"/>
    <col min="12000" max="12000" width="16.28125" style="64" customWidth="1"/>
    <col min="12001" max="12001" width="2.28125" style="64" customWidth="1"/>
    <col min="12002" max="12002" width="5.00390625" style="64" customWidth="1"/>
    <col min="12003" max="12004" width="9.140625" style="64" customWidth="1"/>
    <col min="12005" max="12005" width="3.8515625" style="64" customWidth="1"/>
    <col min="12006" max="12006" width="26.00390625" style="64" customWidth="1"/>
    <col min="12007" max="12007" width="15.00390625" style="64" customWidth="1"/>
    <col min="12008" max="12008" width="2.57421875" style="64" customWidth="1"/>
    <col min="12009" max="12009" width="23.140625" style="64" customWidth="1"/>
    <col min="12010" max="12010" width="11.28125" style="64" customWidth="1"/>
    <col min="12011" max="12011" width="11.421875" style="64" customWidth="1"/>
    <col min="12012" max="12012" width="11.8515625" style="64" customWidth="1"/>
    <col min="12013" max="12013" width="2.00390625" style="64" customWidth="1"/>
    <col min="12014" max="12014" width="23.140625" style="64" customWidth="1"/>
    <col min="12015" max="12015" width="11.28125" style="64" customWidth="1"/>
    <col min="12016" max="12016" width="11.421875" style="64" customWidth="1"/>
    <col min="12017" max="12017" width="11.8515625" style="64" customWidth="1"/>
    <col min="12018" max="12018" width="2.140625" style="64" customWidth="1"/>
    <col min="12019" max="12019" width="23.140625" style="64" customWidth="1"/>
    <col min="12020" max="12020" width="11.28125" style="64" customWidth="1"/>
    <col min="12021" max="12021" width="11.421875" style="64" customWidth="1"/>
    <col min="12022" max="12022" width="11.8515625" style="64" customWidth="1"/>
    <col min="12023" max="12023" width="2.421875" style="64" customWidth="1"/>
    <col min="12024" max="12024" width="23.140625" style="64" customWidth="1"/>
    <col min="12025" max="12025" width="11.28125" style="64" customWidth="1"/>
    <col min="12026" max="12026" width="11.421875" style="64" customWidth="1"/>
    <col min="12027" max="12027" width="11.8515625" style="64" customWidth="1"/>
    <col min="12028" max="12255" width="9.140625" style="64" customWidth="1"/>
    <col min="12256" max="12256" width="16.28125" style="64" customWidth="1"/>
    <col min="12257" max="12257" width="2.28125" style="64" customWidth="1"/>
    <col min="12258" max="12258" width="5.00390625" style="64" customWidth="1"/>
    <col min="12259" max="12260" width="9.140625" style="64" customWidth="1"/>
    <col min="12261" max="12261" width="3.8515625" style="64" customWidth="1"/>
    <col min="12262" max="12262" width="26.00390625" style="64" customWidth="1"/>
    <col min="12263" max="12263" width="15.00390625" style="64" customWidth="1"/>
    <col min="12264" max="12264" width="2.57421875" style="64" customWidth="1"/>
    <col min="12265" max="12265" width="23.140625" style="64" customWidth="1"/>
    <col min="12266" max="12266" width="11.28125" style="64" customWidth="1"/>
    <col min="12267" max="12267" width="11.421875" style="64" customWidth="1"/>
    <col min="12268" max="12268" width="11.8515625" style="64" customWidth="1"/>
    <col min="12269" max="12269" width="2.00390625" style="64" customWidth="1"/>
    <col min="12270" max="12270" width="23.140625" style="64" customWidth="1"/>
    <col min="12271" max="12271" width="11.28125" style="64" customWidth="1"/>
    <col min="12272" max="12272" width="11.421875" style="64" customWidth="1"/>
    <col min="12273" max="12273" width="11.8515625" style="64" customWidth="1"/>
    <col min="12274" max="12274" width="2.140625" style="64" customWidth="1"/>
    <col min="12275" max="12275" width="23.140625" style="64" customWidth="1"/>
    <col min="12276" max="12276" width="11.28125" style="64" customWidth="1"/>
    <col min="12277" max="12277" width="11.421875" style="64" customWidth="1"/>
    <col min="12278" max="12278" width="11.8515625" style="64" customWidth="1"/>
    <col min="12279" max="12279" width="2.421875" style="64" customWidth="1"/>
    <col min="12280" max="12280" width="23.140625" style="64" customWidth="1"/>
    <col min="12281" max="12281" width="11.28125" style="64" customWidth="1"/>
    <col min="12282" max="12282" width="11.421875" style="64" customWidth="1"/>
    <col min="12283" max="12283" width="11.8515625" style="64" customWidth="1"/>
    <col min="12284" max="12511" width="9.140625" style="64" customWidth="1"/>
    <col min="12512" max="12512" width="16.28125" style="64" customWidth="1"/>
    <col min="12513" max="12513" width="2.28125" style="64" customWidth="1"/>
    <col min="12514" max="12514" width="5.00390625" style="64" customWidth="1"/>
    <col min="12515" max="12516" width="9.140625" style="64" customWidth="1"/>
    <col min="12517" max="12517" width="3.8515625" style="64" customWidth="1"/>
    <col min="12518" max="12518" width="26.00390625" style="64" customWidth="1"/>
    <col min="12519" max="12519" width="15.00390625" style="64" customWidth="1"/>
    <col min="12520" max="12520" width="2.57421875" style="64" customWidth="1"/>
    <col min="12521" max="12521" width="23.140625" style="64" customWidth="1"/>
    <col min="12522" max="12522" width="11.28125" style="64" customWidth="1"/>
    <col min="12523" max="12523" width="11.421875" style="64" customWidth="1"/>
    <col min="12524" max="12524" width="11.8515625" style="64" customWidth="1"/>
    <col min="12525" max="12525" width="2.00390625" style="64" customWidth="1"/>
    <col min="12526" max="12526" width="23.140625" style="64" customWidth="1"/>
    <col min="12527" max="12527" width="11.28125" style="64" customWidth="1"/>
    <col min="12528" max="12528" width="11.421875" style="64" customWidth="1"/>
    <col min="12529" max="12529" width="11.8515625" style="64" customWidth="1"/>
    <col min="12530" max="12530" width="2.140625" style="64" customWidth="1"/>
    <col min="12531" max="12531" width="23.140625" style="64" customWidth="1"/>
    <col min="12532" max="12532" width="11.28125" style="64" customWidth="1"/>
    <col min="12533" max="12533" width="11.421875" style="64" customWidth="1"/>
    <col min="12534" max="12534" width="11.8515625" style="64" customWidth="1"/>
    <col min="12535" max="12535" width="2.421875" style="64" customWidth="1"/>
    <col min="12536" max="12536" width="23.140625" style="64" customWidth="1"/>
    <col min="12537" max="12537" width="11.28125" style="64" customWidth="1"/>
    <col min="12538" max="12538" width="11.421875" style="64" customWidth="1"/>
    <col min="12539" max="12539" width="11.8515625" style="64" customWidth="1"/>
    <col min="12540" max="12767" width="9.140625" style="64" customWidth="1"/>
    <col min="12768" max="12768" width="16.28125" style="64" customWidth="1"/>
    <col min="12769" max="12769" width="2.28125" style="64" customWidth="1"/>
    <col min="12770" max="12770" width="5.00390625" style="64" customWidth="1"/>
    <col min="12771" max="12772" width="9.140625" style="64" customWidth="1"/>
    <col min="12773" max="12773" width="3.8515625" style="64" customWidth="1"/>
    <col min="12774" max="12774" width="26.00390625" style="64" customWidth="1"/>
    <col min="12775" max="12775" width="15.00390625" style="64" customWidth="1"/>
    <col min="12776" max="12776" width="2.57421875" style="64" customWidth="1"/>
    <col min="12777" max="12777" width="23.140625" style="64" customWidth="1"/>
    <col min="12778" max="12778" width="11.28125" style="64" customWidth="1"/>
    <col min="12779" max="12779" width="11.421875" style="64" customWidth="1"/>
    <col min="12780" max="12780" width="11.8515625" style="64" customWidth="1"/>
    <col min="12781" max="12781" width="2.00390625" style="64" customWidth="1"/>
    <col min="12782" max="12782" width="23.140625" style="64" customWidth="1"/>
    <col min="12783" max="12783" width="11.28125" style="64" customWidth="1"/>
    <col min="12784" max="12784" width="11.421875" style="64" customWidth="1"/>
    <col min="12785" max="12785" width="11.8515625" style="64" customWidth="1"/>
    <col min="12786" max="12786" width="2.140625" style="64" customWidth="1"/>
    <col min="12787" max="12787" width="23.140625" style="64" customWidth="1"/>
    <col min="12788" max="12788" width="11.28125" style="64" customWidth="1"/>
    <col min="12789" max="12789" width="11.421875" style="64" customWidth="1"/>
    <col min="12790" max="12790" width="11.8515625" style="64" customWidth="1"/>
    <col min="12791" max="12791" width="2.421875" style="64" customWidth="1"/>
    <col min="12792" max="12792" width="23.140625" style="64" customWidth="1"/>
    <col min="12793" max="12793" width="11.28125" style="64" customWidth="1"/>
    <col min="12794" max="12794" width="11.421875" style="64" customWidth="1"/>
    <col min="12795" max="12795" width="11.8515625" style="64" customWidth="1"/>
    <col min="12796" max="13023" width="9.140625" style="64" customWidth="1"/>
    <col min="13024" max="13024" width="16.28125" style="64" customWidth="1"/>
    <col min="13025" max="13025" width="2.28125" style="64" customWidth="1"/>
    <col min="13026" max="13026" width="5.00390625" style="64" customWidth="1"/>
    <col min="13027" max="13028" width="9.140625" style="64" customWidth="1"/>
    <col min="13029" max="13029" width="3.8515625" style="64" customWidth="1"/>
    <col min="13030" max="13030" width="26.00390625" style="64" customWidth="1"/>
    <col min="13031" max="13031" width="15.00390625" style="64" customWidth="1"/>
    <col min="13032" max="13032" width="2.57421875" style="64" customWidth="1"/>
    <col min="13033" max="13033" width="23.140625" style="64" customWidth="1"/>
    <col min="13034" max="13034" width="11.28125" style="64" customWidth="1"/>
    <col min="13035" max="13035" width="11.421875" style="64" customWidth="1"/>
    <col min="13036" max="13036" width="11.8515625" style="64" customWidth="1"/>
    <col min="13037" max="13037" width="2.00390625" style="64" customWidth="1"/>
    <col min="13038" max="13038" width="23.140625" style="64" customWidth="1"/>
    <col min="13039" max="13039" width="11.28125" style="64" customWidth="1"/>
    <col min="13040" max="13040" width="11.421875" style="64" customWidth="1"/>
    <col min="13041" max="13041" width="11.8515625" style="64" customWidth="1"/>
    <col min="13042" max="13042" width="2.140625" style="64" customWidth="1"/>
    <col min="13043" max="13043" width="23.140625" style="64" customWidth="1"/>
    <col min="13044" max="13044" width="11.28125" style="64" customWidth="1"/>
    <col min="13045" max="13045" width="11.421875" style="64" customWidth="1"/>
    <col min="13046" max="13046" width="11.8515625" style="64" customWidth="1"/>
    <col min="13047" max="13047" width="2.421875" style="64" customWidth="1"/>
    <col min="13048" max="13048" width="23.140625" style="64" customWidth="1"/>
    <col min="13049" max="13049" width="11.28125" style="64" customWidth="1"/>
    <col min="13050" max="13050" width="11.421875" style="64" customWidth="1"/>
    <col min="13051" max="13051" width="11.8515625" style="64" customWidth="1"/>
    <col min="13052" max="13279" width="9.140625" style="64" customWidth="1"/>
    <col min="13280" max="13280" width="16.28125" style="64" customWidth="1"/>
    <col min="13281" max="13281" width="2.28125" style="64" customWidth="1"/>
    <col min="13282" max="13282" width="5.00390625" style="64" customWidth="1"/>
    <col min="13283" max="13284" width="9.140625" style="64" customWidth="1"/>
    <col min="13285" max="13285" width="3.8515625" style="64" customWidth="1"/>
    <col min="13286" max="13286" width="26.00390625" style="64" customWidth="1"/>
    <col min="13287" max="13287" width="15.00390625" style="64" customWidth="1"/>
    <col min="13288" max="13288" width="2.57421875" style="64" customWidth="1"/>
    <col min="13289" max="13289" width="23.140625" style="64" customWidth="1"/>
    <col min="13290" max="13290" width="11.28125" style="64" customWidth="1"/>
    <col min="13291" max="13291" width="11.421875" style="64" customWidth="1"/>
    <col min="13292" max="13292" width="11.8515625" style="64" customWidth="1"/>
    <col min="13293" max="13293" width="2.00390625" style="64" customWidth="1"/>
    <col min="13294" max="13294" width="23.140625" style="64" customWidth="1"/>
    <col min="13295" max="13295" width="11.28125" style="64" customWidth="1"/>
    <col min="13296" max="13296" width="11.421875" style="64" customWidth="1"/>
    <col min="13297" max="13297" width="11.8515625" style="64" customWidth="1"/>
    <col min="13298" max="13298" width="2.140625" style="64" customWidth="1"/>
    <col min="13299" max="13299" width="23.140625" style="64" customWidth="1"/>
    <col min="13300" max="13300" width="11.28125" style="64" customWidth="1"/>
    <col min="13301" max="13301" width="11.421875" style="64" customWidth="1"/>
    <col min="13302" max="13302" width="11.8515625" style="64" customWidth="1"/>
    <col min="13303" max="13303" width="2.421875" style="64" customWidth="1"/>
    <col min="13304" max="13304" width="23.140625" style="64" customWidth="1"/>
    <col min="13305" max="13305" width="11.28125" style="64" customWidth="1"/>
    <col min="13306" max="13306" width="11.421875" style="64" customWidth="1"/>
    <col min="13307" max="13307" width="11.8515625" style="64" customWidth="1"/>
    <col min="13308" max="13535" width="9.140625" style="64" customWidth="1"/>
    <col min="13536" max="13536" width="16.28125" style="64" customWidth="1"/>
    <col min="13537" max="13537" width="2.28125" style="64" customWidth="1"/>
    <col min="13538" max="13538" width="5.00390625" style="64" customWidth="1"/>
    <col min="13539" max="13540" width="9.140625" style="64" customWidth="1"/>
    <col min="13541" max="13541" width="3.8515625" style="64" customWidth="1"/>
    <col min="13542" max="13542" width="26.00390625" style="64" customWidth="1"/>
    <col min="13543" max="13543" width="15.00390625" style="64" customWidth="1"/>
    <col min="13544" max="13544" width="2.57421875" style="64" customWidth="1"/>
    <col min="13545" max="13545" width="23.140625" style="64" customWidth="1"/>
    <col min="13546" max="13546" width="11.28125" style="64" customWidth="1"/>
    <col min="13547" max="13547" width="11.421875" style="64" customWidth="1"/>
    <col min="13548" max="13548" width="11.8515625" style="64" customWidth="1"/>
    <col min="13549" max="13549" width="2.00390625" style="64" customWidth="1"/>
    <col min="13550" max="13550" width="23.140625" style="64" customWidth="1"/>
    <col min="13551" max="13551" width="11.28125" style="64" customWidth="1"/>
    <col min="13552" max="13552" width="11.421875" style="64" customWidth="1"/>
    <col min="13553" max="13553" width="11.8515625" style="64" customWidth="1"/>
    <col min="13554" max="13554" width="2.140625" style="64" customWidth="1"/>
    <col min="13555" max="13555" width="23.140625" style="64" customWidth="1"/>
    <col min="13556" max="13556" width="11.28125" style="64" customWidth="1"/>
    <col min="13557" max="13557" width="11.421875" style="64" customWidth="1"/>
    <col min="13558" max="13558" width="11.8515625" style="64" customWidth="1"/>
    <col min="13559" max="13559" width="2.421875" style="64" customWidth="1"/>
    <col min="13560" max="13560" width="23.140625" style="64" customWidth="1"/>
    <col min="13561" max="13561" width="11.28125" style="64" customWidth="1"/>
    <col min="13562" max="13562" width="11.421875" style="64" customWidth="1"/>
    <col min="13563" max="13563" width="11.8515625" style="64" customWidth="1"/>
    <col min="13564" max="13791" width="9.140625" style="64" customWidth="1"/>
    <col min="13792" max="13792" width="16.28125" style="64" customWidth="1"/>
    <col min="13793" max="13793" width="2.28125" style="64" customWidth="1"/>
    <col min="13794" max="13794" width="5.00390625" style="64" customWidth="1"/>
    <col min="13795" max="13796" width="9.140625" style="64" customWidth="1"/>
    <col min="13797" max="13797" width="3.8515625" style="64" customWidth="1"/>
    <col min="13798" max="13798" width="26.00390625" style="64" customWidth="1"/>
    <col min="13799" max="13799" width="15.00390625" style="64" customWidth="1"/>
    <col min="13800" max="13800" width="2.57421875" style="64" customWidth="1"/>
    <col min="13801" max="13801" width="23.140625" style="64" customWidth="1"/>
    <col min="13802" max="13802" width="11.28125" style="64" customWidth="1"/>
    <col min="13803" max="13803" width="11.421875" style="64" customWidth="1"/>
    <col min="13804" max="13804" width="11.8515625" style="64" customWidth="1"/>
    <col min="13805" max="13805" width="2.00390625" style="64" customWidth="1"/>
    <col min="13806" max="13806" width="23.140625" style="64" customWidth="1"/>
    <col min="13807" max="13807" width="11.28125" style="64" customWidth="1"/>
    <col min="13808" max="13808" width="11.421875" style="64" customWidth="1"/>
    <col min="13809" max="13809" width="11.8515625" style="64" customWidth="1"/>
    <col min="13810" max="13810" width="2.140625" style="64" customWidth="1"/>
    <col min="13811" max="13811" width="23.140625" style="64" customWidth="1"/>
    <col min="13812" max="13812" width="11.28125" style="64" customWidth="1"/>
    <col min="13813" max="13813" width="11.421875" style="64" customWidth="1"/>
    <col min="13814" max="13814" width="11.8515625" style="64" customWidth="1"/>
    <col min="13815" max="13815" width="2.421875" style="64" customWidth="1"/>
    <col min="13816" max="13816" width="23.140625" style="64" customWidth="1"/>
    <col min="13817" max="13817" width="11.28125" style="64" customWidth="1"/>
    <col min="13818" max="13818" width="11.421875" style="64" customWidth="1"/>
    <col min="13819" max="13819" width="11.8515625" style="64" customWidth="1"/>
    <col min="13820" max="14047" width="9.140625" style="64" customWidth="1"/>
    <col min="14048" max="14048" width="16.28125" style="64" customWidth="1"/>
    <col min="14049" max="14049" width="2.28125" style="64" customWidth="1"/>
    <col min="14050" max="14050" width="5.00390625" style="64" customWidth="1"/>
    <col min="14051" max="14052" width="9.140625" style="64" customWidth="1"/>
    <col min="14053" max="14053" width="3.8515625" style="64" customWidth="1"/>
    <col min="14054" max="14054" width="26.00390625" style="64" customWidth="1"/>
    <col min="14055" max="14055" width="15.00390625" style="64" customWidth="1"/>
    <col min="14056" max="14056" width="2.57421875" style="64" customWidth="1"/>
    <col min="14057" max="14057" width="23.140625" style="64" customWidth="1"/>
    <col min="14058" max="14058" width="11.28125" style="64" customWidth="1"/>
    <col min="14059" max="14059" width="11.421875" style="64" customWidth="1"/>
    <col min="14060" max="14060" width="11.8515625" style="64" customWidth="1"/>
    <col min="14061" max="14061" width="2.00390625" style="64" customWidth="1"/>
    <col min="14062" max="14062" width="23.140625" style="64" customWidth="1"/>
    <col min="14063" max="14063" width="11.28125" style="64" customWidth="1"/>
    <col min="14064" max="14064" width="11.421875" style="64" customWidth="1"/>
    <col min="14065" max="14065" width="11.8515625" style="64" customWidth="1"/>
    <col min="14066" max="14066" width="2.140625" style="64" customWidth="1"/>
    <col min="14067" max="14067" width="23.140625" style="64" customWidth="1"/>
    <col min="14068" max="14068" width="11.28125" style="64" customWidth="1"/>
    <col min="14069" max="14069" width="11.421875" style="64" customWidth="1"/>
    <col min="14070" max="14070" width="11.8515625" style="64" customWidth="1"/>
    <col min="14071" max="14071" width="2.421875" style="64" customWidth="1"/>
    <col min="14072" max="14072" width="23.140625" style="64" customWidth="1"/>
    <col min="14073" max="14073" width="11.28125" style="64" customWidth="1"/>
    <col min="14074" max="14074" width="11.421875" style="64" customWidth="1"/>
    <col min="14075" max="14075" width="11.8515625" style="64" customWidth="1"/>
    <col min="14076" max="14303" width="9.140625" style="64" customWidth="1"/>
    <col min="14304" max="14304" width="16.28125" style="64" customWidth="1"/>
    <col min="14305" max="14305" width="2.28125" style="64" customWidth="1"/>
    <col min="14306" max="14306" width="5.00390625" style="64" customWidth="1"/>
    <col min="14307" max="14308" width="9.140625" style="64" customWidth="1"/>
    <col min="14309" max="14309" width="3.8515625" style="64" customWidth="1"/>
    <col min="14310" max="14310" width="26.00390625" style="64" customWidth="1"/>
    <col min="14311" max="14311" width="15.00390625" style="64" customWidth="1"/>
    <col min="14312" max="14312" width="2.57421875" style="64" customWidth="1"/>
    <col min="14313" max="14313" width="23.140625" style="64" customWidth="1"/>
    <col min="14314" max="14314" width="11.28125" style="64" customWidth="1"/>
    <col min="14315" max="14315" width="11.421875" style="64" customWidth="1"/>
    <col min="14316" max="14316" width="11.8515625" style="64" customWidth="1"/>
    <col min="14317" max="14317" width="2.00390625" style="64" customWidth="1"/>
    <col min="14318" max="14318" width="23.140625" style="64" customWidth="1"/>
    <col min="14319" max="14319" width="11.28125" style="64" customWidth="1"/>
    <col min="14320" max="14320" width="11.421875" style="64" customWidth="1"/>
    <col min="14321" max="14321" width="11.8515625" style="64" customWidth="1"/>
    <col min="14322" max="14322" width="2.140625" style="64" customWidth="1"/>
    <col min="14323" max="14323" width="23.140625" style="64" customWidth="1"/>
    <col min="14324" max="14324" width="11.28125" style="64" customWidth="1"/>
    <col min="14325" max="14325" width="11.421875" style="64" customWidth="1"/>
    <col min="14326" max="14326" width="11.8515625" style="64" customWidth="1"/>
    <col min="14327" max="14327" width="2.421875" style="64" customWidth="1"/>
    <col min="14328" max="14328" width="23.140625" style="64" customWidth="1"/>
    <col min="14329" max="14329" width="11.28125" style="64" customWidth="1"/>
    <col min="14330" max="14330" width="11.421875" style="64" customWidth="1"/>
    <col min="14331" max="14331" width="11.8515625" style="64" customWidth="1"/>
    <col min="14332" max="14559" width="9.140625" style="64" customWidth="1"/>
    <col min="14560" max="14560" width="16.28125" style="64" customWidth="1"/>
    <col min="14561" max="14561" width="2.28125" style="64" customWidth="1"/>
    <col min="14562" max="14562" width="5.00390625" style="64" customWidth="1"/>
    <col min="14563" max="14564" width="9.140625" style="64" customWidth="1"/>
    <col min="14565" max="14565" width="3.8515625" style="64" customWidth="1"/>
    <col min="14566" max="14566" width="26.00390625" style="64" customWidth="1"/>
    <col min="14567" max="14567" width="15.00390625" style="64" customWidth="1"/>
    <col min="14568" max="14568" width="2.57421875" style="64" customWidth="1"/>
    <col min="14569" max="14569" width="23.140625" style="64" customWidth="1"/>
    <col min="14570" max="14570" width="11.28125" style="64" customWidth="1"/>
    <col min="14571" max="14571" width="11.421875" style="64" customWidth="1"/>
    <col min="14572" max="14572" width="11.8515625" style="64" customWidth="1"/>
    <col min="14573" max="14573" width="2.00390625" style="64" customWidth="1"/>
    <col min="14574" max="14574" width="23.140625" style="64" customWidth="1"/>
    <col min="14575" max="14575" width="11.28125" style="64" customWidth="1"/>
    <col min="14576" max="14576" width="11.421875" style="64" customWidth="1"/>
    <col min="14577" max="14577" width="11.8515625" style="64" customWidth="1"/>
    <col min="14578" max="14578" width="2.140625" style="64" customWidth="1"/>
    <col min="14579" max="14579" width="23.140625" style="64" customWidth="1"/>
    <col min="14580" max="14580" width="11.28125" style="64" customWidth="1"/>
    <col min="14581" max="14581" width="11.421875" style="64" customWidth="1"/>
    <col min="14582" max="14582" width="11.8515625" style="64" customWidth="1"/>
    <col min="14583" max="14583" width="2.421875" style="64" customWidth="1"/>
    <col min="14584" max="14584" width="23.140625" style="64" customWidth="1"/>
    <col min="14585" max="14585" width="11.28125" style="64" customWidth="1"/>
    <col min="14586" max="14586" width="11.421875" style="64" customWidth="1"/>
    <col min="14587" max="14587" width="11.8515625" style="64" customWidth="1"/>
    <col min="14588" max="14815" width="9.140625" style="64" customWidth="1"/>
    <col min="14816" max="14816" width="16.28125" style="64" customWidth="1"/>
    <col min="14817" max="14817" width="2.28125" style="64" customWidth="1"/>
    <col min="14818" max="14818" width="5.00390625" style="64" customWidth="1"/>
    <col min="14819" max="14820" width="9.140625" style="64" customWidth="1"/>
    <col min="14821" max="14821" width="3.8515625" style="64" customWidth="1"/>
    <col min="14822" max="14822" width="26.00390625" style="64" customWidth="1"/>
    <col min="14823" max="14823" width="15.00390625" style="64" customWidth="1"/>
    <col min="14824" max="14824" width="2.57421875" style="64" customWidth="1"/>
    <col min="14825" max="14825" width="23.140625" style="64" customWidth="1"/>
    <col min="14826" max="14826" width="11.28125" style="64" customWidth="1"/>
    <col min="14827" max="14827" width="11.421875" style="64" customWidth="1"/>
    <col min="14828" max="14828" width="11.8515625" style="64" customWidth="1"/>
    <col min="14829" max="14829" width="2.00390625" style="64" customWidth="1"/>
    <col min="14830" max="14830" width="23.140625" style="64" customWidth="1"/>
    <col min="14831" max="14831" width="11.28125" style="64" customWidth="1"/>
    <col min="14832" max="14832" width="11.421875" style="64" customWidth="1"/>
    <col min="14833" max="14833" width="11.8515625" style="64" customWidth="1"/>
    <col min="14834" max="14834" width="2.140625" style="64" customWidth="1"/>
    <col min="14835" max="14835" width="23.140625" style="64" customWidth="1"/>
    <col min="14836" max="14836" width="11.28125" style="64" customWidth="1"/>
    <col min="14837" max="14837" width="11.421875" style="64" customWidth="1"/>
    <col min="14838" max="14838" width="11.8515625" style="64" customWidth="1"/>
    <col min="14839" max="14839" width="2.421875" style="64" customWidth="1"/>
    <col min="14840" max="14840" width="23.140625" style="64" customWidth="1"/>
    <col min="14841" max="14841" width="11.28125" style="64" customWidth="1"/>
    <col min="14842" max="14842" width="11.421875" style="64" customWidth="1"/>
    <col min="14843" max="14843" width="11.8515625" style="64" customWidth="1"/>
    <col min="14844" max="15071" width="9.140625" style="64" customWidth="1"/>
    <col min="15072" max="15072" width="16.28125" style="64" customWidth="1"/>
    <col min="15073" max="15073" width="2.28125" style="64" customWidth="1"/>
    <col min="15074" max="15074" width="5.00390625" style="64" customWidth="1"/>
    <col min="15075" max="15076" width="9.140625" style="64" customWidth="1"/>
    <col min="15077" max="15077" width="3.8515625" style="64" customWidth="1"/>
    <col min="15078" max="15078" width="26.00390625" style="64" customWidth="1"/>
    <col min="15079" max="15079" width="15.00390625" style="64" customWidth="1"/>
    <col min="15080" max="15080" width="2.57421875" style="64" customWidth="1"/>
    <col min="15081" max="15081" width="23.140625" style="64" customWidth="1"/>
    <col min="15082" max="15082" width="11.28125" style="64" customWidth="1"/>
    <col min="15083" max="15083" width="11.421875" style="64" customWidth="1"/>
    <col min="15084" max="15084" width="11.8515625" style="64" customWidth="1"/>
    <col min="15085" max="15085" width="2.00390625" style="64" customWidth="1"/>
    <col min="15086" max="15086" width="23.140625" style="64" customWidth="1"/>
    <col min="15087" max="15087" width="11.28125" style="64" customWidth="1"/>
    <col min="15088" max="15088" width="11.421875" style="64" customWidth="1"/>
    <col min="15089" max="15089" width="11.8515625" style="64" customWidth="1"/>
    <col min="15090" max="15090" width="2.140625" style="64" customWidth="1"/>
    <col min="15091" max="15091" width="23.140625" style="64" customWidth="1"/>
    <col min="15092" max="15092" width="11.28125" style="64" customWidth="1"/>
    <col min="15093" max="15093" width="11.421875" style="64" customWidth="1"/>
    <col min="15094" max="15094" width="11.8515625" style="64" customWidth="1"/>
    <col min="15095" max="15095" width="2.421875" style="64" customWidth="1"/>
    <col min="15096" max="15096" width="23.140625" style="64" customWidth="1"/>
    <col min="15097" max="15097" width="11.28125" style="64" customWidth="1"/>
    <col min="15098" max="15098" width="11.421875" style="64" customWidth="1"/>
    <col min="15099" max="15099" width="11.8515625" style="64" customWidth="1"/>
    <col min="15100" max="15327" width="9.140625" style="64" customWidth="1"/>
    <col min="15328" max="15328" width="16.28125" style="64" customWidth="1"/>
    <col min="15329" max="15329" width="2.28125" style="64" customWidth="1"/>
    <col min="15330" max="15330" width="5.00390625" style="64" customWidth="1"/>
    <col min="15331" max="15332" width="9.140625" style="64" customWidth="1"/>
    <col min="15333" max="15333" width="3.8515625" style="64" customWidth="1"/>
    <col min="15334" max="15334" width="26.00390625" style="64" customWidth="1"/>
    <col min="15335" max="15335" width="15.00390625" style="64" customWidth="1"/>
    <col min="15336" max="15336" width="2.57421875" style="64" customWidth="1"/>
    <col min="15337" max="15337" width="23.140625" style="64" customWidth="1"/>
    <col min="15338" max="15338" width="11.28125" style="64" customWidth="1"/>
    <col min="15339" max="15339" width="11.421875" style="64" customWidth="1"/>
    <col min="15340" max="15340" width="11.8515625" style="64" customWidth="1"/>
    <col min="15341" max="15341" width="2.00390625" style="64" customWidth="1"/>
    <col min="15342" max="15342" width="23.140625" style="64" customWidth="1"/>
    <col min="15343" max="15343" width="11.28125" style="64" customWidth="1"/>
    <col min="15344" max="15344" width="11.421875" style="64" customWidth="1"/>
    <col min="15345" max="15345" width="11.8515625" style="64" customWidth="1"/>
    <col min="15346" max="15346" width="2.140625" style="64" customWidth="1"/>
    <col min="15347" max="15347" width="23.140625" style="64" customWidth="1"/>
    <col min="15348" max="15348" width="11.28125" style="64" customWidth="1"/>
    <col min="15349" max="15349" width="11.421875" style="64" customWidth="1"/>
    <col min="15350" max="15350" width="11.8515625" style="64" customWidth="1"/>
    <col min="15351" max="15351" width="2.421875" style="64" customWidth="1"/>
    <col min="15352" max="15352" width="23.140625" style="64" customWidth="1"/>
    <col min="15353" max="15353" width="11.28125" style="64" customWidth="1"/>
    <col min="15354" max="15354" width="11.421875" style="64" customWidth="1"/>
    <col min="15355" max="15355" width="11.8515625" style="64" customWidth="1"/>
    <col min="15356" max="15583" width="9.140625" style="64" customWidth="1"/>
    <col min="15584" max="15584" width="16.28125" style="64" customWidth="1"/>
    <col min="15585" max="15585" width="2.28125" style="64" customWidth="1"/>
    <col min="15586" max="15586" width="5.00390625" style="64" customWidth="1"/>
    <col min="15587" max="15588" width="9.140625" style="64" customWidth="1"/>
    <col min="15589" max="15589" width="3.8515625" style="64" customWidth="1"/>
    <col min="15590" max="15590" width="26.00390625" style="64" customWidth="1"/>
    <col min="15591" max="15591" width="15.00390625" style="64" customWidth="1"/>
    <col min="15592" max="15592" width="2.57421875" style="64" customWidth="1"/>
    <col min="15593" max="15593" width="23.140625" style="64" customWidth="1"/>
    <col min="15594" max="15594" width="11.28125" style="64" customWidth="1"/>
    <col min="15595" max="15595" width="11.421875" style="64" customWidth="1"/>
    <col min="15596" max="15596" width="11.8515625" style="64" customWidth="1"/>
    <col min="15597" max="15597" width="2.00390625" style="64" customWidth="1"/>
    <col min="15598" max="15598" width="23.140625" style="64" customWidth="1"/>
    <col min="15599" max="15599" width="11.28125" style="64" customWidth="1"/>
    <col min="15600" max="15600" width="11.421875" style="64" customWidth="1"/>
    <col min="15601" max="15601" width="11.8515625" style="64" customWidth="1"/>
    <col min="15602" max="15602" width="2.140625" style="64" customWidth="1"/>
    <col min="15603" max="15603" width="23.140625" style="64" customWidth="1"/>
    <col min="15604" max="15604" width="11.28125" style="64" customWidth="1"/>
    <col min="15605" max="15605" width="11.421875" style="64" customWidth="1"/>
    <col min="15606" max="15606" width="11.8515625" style="64" customWidth="1"/>
    <col min="15607" max="15607" width="2.421875" style="64" customWidth="1"/>
    <col min="15608" max="15608" width="23.140625" style="64" customWidth="1"/>
    <col min="15609" max="15609" width="11.28125" style="64" customWidth="1"/>
    <col min="15610" max="15610" width="11.421875" style="64" customWidth="1"/>
    <col min="15611" max="15611" width="11.8515625" style="64" customWidth="1"/>
    <col min="15612" max="15839" width="9.140625" style="64" customWidth="1"/>
    <col min="15840" max="15840" width="16.28125" style="64" customWidth="1"/>
    <col min="15841" max="15841" width="2.28125" style="64" customWidth="1"/>
    <col min="15842" max="15842" width="5.00390625" style="64" customWidth="1"/>
    <col min="15843" max="15844" width="9.140625" style="64" customWidth="1"/>
    <col min="15845" max="15845" width="3.8515625" style="64" customWidth="1"/>
    <col min="15846" max="15846" width="26.00390625" style="64" customWidth="1"/>
    <col min="15847" max="15847" width="15.00390625" style="64" customWidth="1"/>
    <col min="15848" max="15848" width="2.57421875" style="64" customWidth="1"/>
    <col min="15849" max="15849" width="23.140625" style="64" customWidth="1"/>
    <col min="15850" max="15850" width="11.28125" style="64" customWidth="1"/>
    <col min="15851" max="15851" width="11.421875" style="64" customWidth="1"/>
    <col min="15852" max="15852" width="11.8515625" style="64" customWidth="1"/>
    <col min="15853" max="15853" width="2.00390625" style="64" customWidth="1"/>
    <col min="15854" max="15854" width="23.140625" style="64" customWidth="1"/>
    <col min="15855" max="15855" width="11.28125" style="64" customWidth="1"/>
    <col min="15856" max="15856" width="11.421875" style="64" customWidth="1"/>
    <col min="15857" max="15857" width="11.8515625" style="64" customWidth="1"/>
    <col min="15858" max="15858" width="2.140625" style="64" customWidth="1"/>
    <col min="15859" max="15859" width="23.140625" style="64" customWidth="1"/>
    <col min="15860" max="15860" width="11.28125" style="64" customWidth="1"/>
    <col min="15861" max="15861" width="11.421875" style="64" customWidth="1"/>
    <col min="15862" max="15862" width="11.8515625" style="64" customWidth="1"/>
    <col min="15863" max="15863" width="2.421875" style="64" customWidth="1"/>
    <col min="15864" max="15864" width="23.140625" style="64" customWidth="1"/>
    <col min="15865" max="15865" width="11.28125" style="64" customWidth="1"/>
    <col min="15866" max="15866" width="11.421875" style="64" customWidth="1"/>
    <col min="15867" max="15867" width="11.8515625" style="64" customWidth="1"/>
    <col min="15868" max="16095" width="9.140625" style="64" customWidth="1"/>
    <col min="16096" max="16096" width="16.28125" style="64" customWidth="1"/>
    <col min="16097" max="16097" width="2.28125" style="64" customWidth="1"/>
    <col min="16098" max="16098" width="5.00390625" style="64" customWidth="1"/>
    <col min="16099" max="16100" width="9.140625" style="64" customWidth="1"/>
    <col min="16101" max="16101" width="3.8515625" style="64" customWidth="1"/>
    <col min="16102" max="16102" width="26.00390625" style="64" customWidth="1"/>
    <col min="16103" max="16103" width="15.00390625" style="64" customWidth="1"/>
    <col min="16104" max="16104" width="2.57421875" style="64" customWidth="1"/>
    <col min="16105" max="16105" width="23.140625" style="64" customWidth="1"/>
    <col min="16106" max="16106" width="11.28125" style="64" customWidth="1"/>
    <col min="16107" max="16107" width="11.421875" style="64" customWidth="1"/>
    <col min="16108" max="16108" width="11.8515625" style="64" customWidth="1"/>
    <col min="16109" max="16109" width="2.00390625" style="64" customWidth="1"/>
    <col min="16110" max="16110" width="23.140625" style="64" customWidth="1"/>
    <col min="16111" max="16111" width="11.28125" style="64" customWidth="1"/>
    <col min="16112" max="16112" width="11.421875" style="64" customWidth="1"/>
    <col min="16113" max="16113" width="11.8515625" style="64" customWidth="1"/>
    <col min="16114" max="16114" width="2.140625" style="64" customWidth="1"/>
    <col min="16115" max="16115" width="23.140625" style="64" customWidth="1"/>
    <col min="16116" max="16116" width="11.28125" style="64" customWidth="1"/>
    <col min="16117" max="16117" width="11.421875" style="64" customWidth="1"/>
    <col min="16118" max="16118" width="11.8515625" style="64" customWidth="1"/>
    <col min="16119" max="16119" width="2.421875" style="64" customWidth="1"/>
    <col min="16120" max="16120" width="23.140625" style="64" customWidth="1"/>
    <col min="16121" max="16121" width="11.28125" style="64" customWidth="1"/>
    <col min="16122" max="16122" width="11.421875" style="64" customWidth="1"/>
    <col min="16123" max="16123" width="11.8515625" style="64" customWidth="1"/>
    <col min="16124" max="16384" width="9.140625" style="64" customWidth="1"/>
  </cols>
  <sheetData>
    <row r="1" ht="9" customHeight="1">
      <c r="H1" s="65"/>
    </row>
    <row r="2" spans="2:9" s="22" customFormat="1" ht="21.75" customHeight="1">
      <c r="B2" s="100"/>
      <c r="C2" s="100"/>
      <c r="D2" s="100"/>
      <c r="E2" s="100" t="s">
        <v>0</v>
      </c>
      <c r="F2" s="100"/>
      <c r="G2" s="100"/>
      <c r="H2" s="100"/>
      <c r="I2" s="100"/>
    </row>
    <row r="3" spans="2:9" s="22" customFormat="1" ht="15.75" customHeight="1">
      <c r="B3" s="101"/>
      <c r="C3" s="101"/>
      <c r="D3" s="101"/>
      <c r="E3" s="101" t="s">
        <v>1</v>
      </c>
      <c r="F3" s="101"/>
      <c r="G3" s="101"/>
      <c r="H3" s="101"/>
      <c r="I3" s="101"/>
    </row>
    <row r="4" spans="2:9" s="22" customFormat="1" ht="15.75" customHeight="1">
      <c r="B4" s="102"/>
      <c r="C4" s="102"/>
      <c r="D4" s="102"/>
      <c r="E4" s="102" t="s">
        <v>138</v>
      </c>
      <c r="F4" s="102"/>
      <c r="G4" s="102"/>
      <c r="H4" s="102"/>
      <c r="I4" s="102"/>
    </row>
    <row r="5" spans="1:9" s="22" customFormat="1" ht="31.5" customHeight="1">
      <c r="A5" s="23"/>
      <c r="B5" s="23"/>
      <c r="C5" s="23"/>
      <c r="D5" s="24"/>
      <c r="E5" s="24"/>
      <c r="F5" s="24"/>
      <c r="G5" s="24"/>
      <c r="H5" s="24"/>
      <c r="I5" s="24"/>
    </row>
    <row r="6" spans="1:9" s="28" customFormat="1" ht="15.75">
      <c r="A6" s="191" t="str">
        <f>'II.I'!A5</f>
        <v>Drenagem e Pavimentação da Rua Vovô Rafael de Almeida</v>
      </c>
      <c r="B6" s="191"/>
      <c r="C6" s="191"/>
      <c r="D6" s="191"/>
      <c r="E6" s="191"/>
      <c r="F6" s="191"/>
      <c r="G6" s="191"/>
      <c r="H6" s="191"/>
      <c r="I6" s="30"/>
    </row>
    <row r="7" spans="1:8" s="28" customFormat="1" ht="17.25" customHeight="1">
      <c r="A7" s="25" t="str">
        <f>'II.I'!A6</f>
        <v>Geribá - Armação dos Búzios</v>
      </c>
      <c r="B7" s="25"/>
      <c r="C7" s="26"/>
      <c r="D7" s="27"/>
      <c r="F7" s="31"/>
      <c r="G7" s="32"/>
      <c r="H7" s="32"/>
    </row>
    <row r="8" ht="4.5" customHeight="1" hidden="1"/>
    <row r="9" spans="1:8" s="28" customFormat="1" ht="35.25" customHeight="1">
      <c r="A9" s="192" t="s">
        <v>158</v>
      </c>
      <c r="B9" s="192"/>
      <c r="C9" s="192"/>
      <c r="D9" s="192"/>
      <c r="E9" s="192"/>
      <c r="F9" s="192"/>
      <c r="G9" s="192"/>
      <c r="H9" s="192"/>
    </row>
    <row r="10" spans="1:8" ht="5.25" customHeight="1">
      <c r="A10" s="66"/>
      <c r="B10" s="67"/>
      <c r="C10" s="68"/>
      <c r="D10" s="68"/>
      <c r="E10" s="69"/>
      <c r="F10" s="69"/>
      <c r="G10" s="69"/>
      <c r="H10" s="69"/>
    </row>
    <row r="11" spans="1:8" s="70" customFormat="1" ht="15" customHeight="1">
      <c r="A11" s="185" t="s">
        <v>106</v>
      </c>
      <c r="B11" s="186"/>
      <c r="C11" s="186"/>
      <c r="D11" s="186"/>
      <c r="E11" s="186"/>
      <c r="F11" s="186"/>
      <c r="G11" s="186"/>
      <c r="H11" s="187"/>
    </row>
    <row r="12" spans="1:8" ht="15" customHeight="1">
      <c r="A12" s="182" t="s">
        <v>107</v>
      </c>
      <c r="B12" s="183"/>
      <c r="C12" s="183"/>
      <c r="D12" s="183"/>
      <c r="E12" s="183"/>
      <c r="F12" s="183"/>
      <c r="G12" s="184"/>
      <c r="H12" s="71" t="s">
        <v>108</v>
      </c>
    </row>
    <row r="13" spans="1:8" s="28" customFormat="1" ht="20.1" customHeight="1">
      <c r="A13" s="72" t="s">
        <v>109</v>
      </c>
      <c r="B13" s="73"/>
      <c r="C13" s="73"/>
      <c r="D13" s="73"/>
      <c r="E13" s="73"/>
      <c r="F13" s="74"/>
      <c r="G13" s="75"/>
      <c r="H13" s="76"/>
    </row>
    <row r="14" spans="1:8" s="28" customFormat="1" ht="20.1" customHeight="1">
      <c r="A14" s="72" t="s">
        <v>110</v>
      </c>
      <c r="B14" s="73"/>
      <c r="C14" s="73"/>
      <c r="D14" s="73"/>
      <c r="E14" s="73"/>
      <c r="F14" s="74"/>
      <c r="G14" s="75"/>
      <c r="H14" s="76"/>
    </row>
    <row r="15" spans="1:8" s="28" customFormat="1" ht="20.1" customHeight="1">
      <c r="A15" s="72" t="s">
        <v>111</v>
      </c>
      <c r="B15" s="73"/>
      <c r="C15" s="73"/>
      <c r="D15" s="73"/>
      <c r="E15" s="73"/>
      <c r="F15" s="74"/>
      <c r="G15" s="75"/>
      <c r="H15" s="76"/>
    </row>
    <row r="16" spans="1:8" s="28" customFormat="1" ht="20.1" customHeight="1" hidden="1">
      <c r="A16" s="72" t="s">
        <v>112</v>
      </c>
      <c r="B16" s="73"/>
      <c r="C16" s="73"/>
      <c r="D16" s="73"/>
      <c r="E16" s="73"/>
      <c r="F16" s="74"/>
      <c r="G16" s="75"/>
      <c r="H16" s="77">
        <v>0</v>
      </c>
    </row>
    <row r="17" spans="1:8" s="28" customFormat="1" ht="20.25" customHeight="1">
      <c r="A17" s="163" t="s">
        <v>113</v>
      </c>
      <c r="B17" s="164"/>
      <c r="C17" s="164"/>
      <c r="D17" s="164"/>
      <c r="E17" s="164"/>
      <c r="F17" s="164"/>
      <c r="G17" s="164"/>
      <c r="H17" s="78">
        <f>SUM(H13:H16)</f>
        <v>0</v>
      </c>
    </row>
    <row r="18" spans="1:8" s="70" customFormat="1" ht="15" customHeight="1">
      <c r="A18" s="185" t="s">
        <v>114</v>
      </c>
      <c r="B18" s="186"/>
      <c r="C18" s="186"/>
      <c r="D18" s="186"/>
      <c r="E18" s="186"/>
      <c r="F18" s="186"/>
      <c r="G18" s="186"/>
      <c r="H18" s="187"/>
    </row>
    <row r="19" spans="1:8" s="28" customFormat="1" ht="15" customHeight="1">
      <c r="A19" s="182" t="s">
        <v>107</v>
      </c>
      <c r="B19" s="183"/>
      <c r="C19" s="183"/>
      <c r="D19" s="183"/>
      <c r="E19" s="183"/>
      <c r="F19" s="183"/>
      <c r="G19" s="184"/>
      <c r="H19" s="71" t="s">
        <v>108</v>
      </c>
    </row>
    <row r="20" spans="1:8" s="28" customFormat="1" ht="20.1" customHeight="1">
      <c r="A20" s="79" t="s">
        <v>115</v>
      </c>
      <c r="B20" s="80"/>
      <c r="C20" s="80"/>
      <c r="D20" s="80"/>
      <c r="E20" s="81"/>
      <c r="F20" s="82"/>
      <c r="G20" s="83"/>
      <c r="H20" s="76"/>
    </row>
    <row r="21" spans="1:8" s="28" customFormat="1" ht="20.25" customHeight="1">
      <c r="A21" s="163" t="s">
        <v>116</v>
      </c>
      <c r="B21" s="164"/>
      <c r="C21" s="164"/>
      <c r="D21" s="164"/>
      <c r="E21" s="164"/>
      <c r="F21" s="164"/>
      <c r="G21" s="164"/>
      <c r="H21" s="78">
        <f>SUM(H20:H20)</f>
        <v>0</v>
      </c>
    </row>
    <row r="22" spans="1:8" s="70" customFormat="1" ht="15" customHeight="1">
      <c r="A22" s="185" t="s">
        <v>117</v>
      </c>
      <c r="B22" s="186"/>
      <c r="C22" s="186"/>
      <c r="D22" s="186"/>
      <c r="E22" s="186"/>
      <c r="F22" s="186"/>
      <c r="G22" s="186"/>
      <c r="H22" s="187"/>
    </row>
    <row r="23" spans="1:8" s="28" customFormat="1" ht="15" customHeight="1">
      <c r="A23" s="182" t="s">
        <v>107</v>
      </c>
      <c r="B23" s="183"/>
      <c r="C23" s="183"/>
      <c r="D23" s="183"/>
      <c r="E23" s="183"/>
      <c r="F23" s="183"/>
      <c r="G23" s="184"/>
      <c r="H23" s="71" t="s">
        <v>108</v>
      </c>
    </row>
    <row r="24" spans="1:8" s="28" customFormat="1" ht="20.1" customHeight="1">
      <c r="A24" s="188" t="s">
        <v>118</v>
      </c>
      <c r="B24" s="189"/>
      <c r="C24" s="189"/>
      <c r="D24" s="189"/>
      <c r="E24" s="189"/>
      <c r="F24" s="189"/>
      <c r="G24" s="190"/>
      <c r="H24" s="76"/>
    </row>
    <row r="25" spans="1:8" s="28" customFormat="1" ht="20.25" customHeight="1">
      <c r="A25" s="163" t="s">
        <v>119</v>
      </c>
      <c r="B25" s="164"/>
      <c r="C25" s="164"/>
      <c r="D25" s="164"/>
      <c r="E25" s="164"/>
      <c r="F25" s="164"/>
      <c r="G25" s="164"/>
      <c r="H25" s="78">
        <f>SUM(H24:H24)</f>
        <v>0</v>
      </c>
    </row>
    <row r="26" spans="1:8" s="70" customFormat="1" ht="15" customHeight="1">
      <c r="A26" s="185" t="s">
        <v>120</v>
      </c>
      <c r="B26" s="186"/>
      <c r="C26" s="186"/>
      <c r="D26" s="186"/>
      <c r="E26" s="186"/>
      <c r="F26" s="186"/>
      <c r="G26" s="186"/>
      <c r="H26" s="187"/>
    </row>
    <row r="27" spans="1:8" s="28" customFormat="1" ht="15" customHeight="1">
      <c r="A27" s="182" t="s">
        <v>107</v>
      </c>
      <c r="B27" s="183"/>
      <c r="C27" s="183"/>
      <c r="D27" s="183"/>
      <c r="E27" s="183"/>
      <c r="F27" s="183"/>
      <c r="G27" s="184"/>
      <c r="H27" s="71" t="s">
        <v>108</v>
      </c>
    </row>
    <row r="28" spans="1:8" s="28" customFormat="1" ht="16.5" customHeight="1">
      <c r="A28" s="72" t="s">
        <v>121</v>
      </c>
      <c r="B28" s="73"/>
      <c r="C28" s="73"/>
      <c r="D28" s="73"/>
      <c r="E28" s="73"/>
      <c r="F28" s="74"/>
      <c r="G28" s="84"/>
      <c r="H28" s="76">
        <v>5</v>
      </c>
    </row>
    <row r="29" spans="1:8" s="28" customFormat="1" ht="16.5" customHeight="1">
      <c r="A29" s="72" t="s">
        <v>122</v>
      </c>
      <c r="B29" s="73"/>
      <c r="C29" s="73"/>
      <c r="D29" s="73"/>
      <c r="E29" s="73"/>
      <c r="F29" s="74"/>
      <c r="G29" s="84"/>
      <c r="H29" s="85"/>
    </row>
    <row r="30" spans="1:8" s="28" customFormat="1" ht="16.5" customHeight="1">
      <c r="A30" s="72" t="s">
        <v>123</v>
      </c>
      <c r="B30" s="73"/>
      <c r="C30" s="73"/>
      <c r="D30" s="73"/>
      <c r="E30" s="73"/>
      <c r="F30" s="74"/>
      <c r="G30" s="84"/>
      <c r="H30" s="85"/>
    </row>
    <row r="31" spans="1:8" s="28" customFormat="1" ht="16.5" customHeight="1">
      <c r="A31" s="72" t="s">
        <v>124</v>
      </c>
      <c r="B31" s="73"/>
      <c r="C31" s="73"/>
      <c r="D31" s="73"/>
      <c r="E31" s="73"/>
      <c r="F31" s="74"/>
      <c r="G31" s="84"/>
      <c r="H31" s="85"/>
    </row>
    <row r="32" spans="1:8" s="28" customFormat="1" ht="20.25" customHeight="1">
      <c r="A32" s="163" t="s">
        <v>125</v>
      </c>
      <c r="B32" s="164"/>
      <c r="C32" s="164"/>
      <c r="D32" s="164"/>
      <c r="E32" s="164"/>
      <c r="F32" s="164"/>
      <c r="G32" s="165"/>
      <c r="H32" s="78">
        <f>SUM(H28:H31)</f>
        <v>5</v>
      </c>
    </row>
    <row r="33" spans="1:8" ht="12.75">
      <c r="A33" s="86"/>
      <c r="B33" s="87"/>
      <c r="C33" s="88"/>
      <c r="D33" s="89"/>
      <c r="E33" s="89"/>
      <c r="F33" s="89"/>
      <c r="G33" s="89"/>
      <c r="H33" s="90"/>
    </row>
    <row r="34" spans="1:8" ht="12.75">
      <c r="A34" s="166" t="s">
        <v>126</v>
      </c>
      <c r="B34" s="166"/>
      <c r="C34" s="166"/>
      <c r="D34" s="166"/>
      <c r="E34" s="166"/>
      <c r="F34" s="166"/>
      <c r="G34" s="166"/>
      <c r="H34" s="166"/>
    </row>
    <row r="35" spans="1:8" ht="13.5" thickBot="1">
      <c r="A35" s="91"/>
      <c r="B35" s="91"/>
      <c r="C35" s="91"/>
      <c r="D35" s="91"/>
      <c r="E35" s="91"/>
      <c r="F35" s="91"/>
      <c r="G35" s="91"/>
      <c r="H35" s="91"/>
    </row>
    <row r="36" spans="1:8" ht="24.75" customHeight="1" thickBot="1">
      <c r="A36" s="167" t="s">
        <v>127</v>
      </c>
      <c r="B36" s="170" t="s">
        <v>128</v>
      </c>
      <c r="C36" s="170"/>
      <c r="D36" s="170"/>
      <c r="E36" s="170"/>
      <c r="F36" s="170"/>
      <c r="G36" s="171" t="s">
        <v>129</v>
      </c>
      <c r="H36" s="174" t="s">
        <v>130</v>
      </c>
    </row>
    <row r="37" spans="1:8" ht="11.25" customHeight="1">
      <c r="A37" s="168"/>
      <c r="B37" s="177"/>
      <c r="C37" s="179" t="s">
        <v>131</v>
      </c>
      <c r="D37" s="180"/>
      <c r="E37" s="180"/>
      <c r="F37" s="180"/>
      <c r="G37" s="172"/>
      <c r="H37" s="175"/>
    </row>
    <row r="38" spans="1:8" ht="13.5" thickBot="1">
      <c r="A38" s="169"/>
      <c r="B38" s="178"/>
      <c r="C38" s="181"/>
      <c r="D38" s="181"/>
      <c r="E38" s="181"/>
      <c r="F38" s="181"/>
      <c r="G38" s="173"/>
      <c r="H38" s="176"/>
    </row>
    <row r="39" spans="1:8" ht="6" customHeight="1">
      <c r="A39" s="92"/>
      <c r="B39" s="93"/>
      <c r="C39" s="26"/>
      <c r="D39" s="26"/>
      <c r="E39" s="26"/>
      <c r="F39" s="26"/>
      <c r="G39" s="94"/>
      <c r="H39" s="95"/>
    </row>
    <row r="40" spans="1:8" ht="26.25" customHeight="1">
      <c r="A40" s="162" t="s">
        <v>132</v>
      </c>
      <c r="B40" s="162"/>
      <c r="C40" s="162"/>
      <c r="D40" s="162"/>
      <c r="E40" s="162"/>
      <c r="F40" s="162"/>
      <c r="G40" s="162"/>
      <c r="H40" s="162"/>
    </row>
    <row r="41" spans="1:8" ht="27.75" customHeight="1">
      <c r="A41" s="162" t="s">
        <v>133</v>
      </c>
      <c r="B41" s="162"/>
      <c r="C41" s="162"/>
      <c r="D41" s="162"/>
      <c r="E41" s="162"/>
      <c r="F41" s="162"/>
      <c r="G41" s="162"/>
      <c r="H41" s="162"/>
    </row>
    <row r="42" spans="1:8" ht="20.1" customHeight="1">
      <c r="A42" s="162" t="s">
        <v>134</v>
      </c>
      <c r="B42" s="162"/>
      <c r="C42" s="162"/>
      <c r="D42" s="162"/>
      <c r="E42" s="162"/>
      <c r="F42" s="162"/>
      <c r="G42" s="162"/>
      <c r="H42" s="162"/>
    </row>
    <row r="43" spans="1:8" s="28" customFormat="1" ht="20.1" customHeight="1">
      <c r="A43" s="162" t="s">
        <v>135</v>
      </c>
      <c r="B43" s="162"/>
      <c r="C43" s="162"/>
      <c r="D43" s="162"/>
      <c r="E43" s="162"/>
      <c r="F43" s="162"/>
      <c r="G43" s="162"/>
      <c r="H43" s="162"/>
    </row>
    <row r="44" spans="1:8" ht="6.75" customHeight="1" thickBot="1">
      <c r="A44" s="92"/>
      <c r="B44" s="93"/>
      <c r="C44" s="26"/>
      <c r="D44" s="26"/>
      <c r="E44" s="26"/>
      <c r="F44" s="26"/>
      <c r="G44" s="94"/>
      <c r="H44" s="95"/>
    </row>
    <row r="45" spans="6:8" ht="13.5" thickTop="1">
      <c r="F45" s="156" t="s">
        <v>155</v>
      </c>
      <c r="G45" s="157"/>
      <c r="H45" s="160">
        <f>(ROUND((1+H17/100)*(1+H21/100)*(1+H25/100)/(1-H32/100),4))-1</f>
        <v>0.05259999999999998</v>
      </c>
    </row>
    <row r="46" spans="1:8" ht="13.5" thickBot="1">
      <c r="A46" s="96"/>
      <c r="F46" s="158"/>
      <c r="G46" s="159"/>
      <c r="H46" s="161"/>
    </row>
    <row r="47" ht="13.5" thickTop="1"/>
  </sheetData>
  <mergeCells count="28">
    <mergeCell ref="A9:H9"/>
    <mergeCell ref="A6:H6"/>
    <mergeCell ref="A27:G27"/>
    <mergeCell ref="A11:H11"/>
    <mergeCell ref="A12:G12"/>
    <mergeCell ref="A17:G17"/>
    <mergeCell ref="A18:H18"/>
    <mergeCell ref="A19:G19"/>
    <mergeCell ref="A21:G21"/>
    <mergeCell ref="A22:H22"/>
    <mergeCell ref="A23:G23"/>
    <mergeCell ref="A24:G24"/>
    <mergeCell ref="A25:G25"/>
    <mergeCell ref="A26:H26"/>
    <mergeCell ref="A32:G32"/>
    <mergeCell ref="A34:H34"/>
    <mergeCell ref="A36:A38"/>
    <mergeCell ref="B36:F36"/>
    <mergeCell ref="G36:G38"/>
    <mergeCell ref="H36:H38"/>
    <mergeCell ref="B37:B38"/>
    <mergeCell ref="C37:F38"/>
    <mergeCell ref="A41:H41"/>
    <mergeCell ref="A42:H42"/>
    <mergeCell ref="A43:H43"/>
    <mergeCell ref="A40:H40"/>
    <mergeCell ref="F45:G46"/>
    <mergeCell ref="H45:H46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33"/>
  <sheetViews>
    <sheetView view="pageBreakPreview" zoomScale="85" zoomScaleSheetLayoutView="85" workbookViewId="0" topLeftCell="A1">
      <selection activeCell="J32" sqref="J32"/>
    </sheetView>
  </sheetViews>
  <sheetFormatPr defaultColWidth="9.140625" defaultRowHeight="12.75"/>
  <cols>
    <col min="1" max="1" width="7.140625" style="10" customWidth="1"/>
    <col min="2" max="2" width="16.140625" style="8" customWidth="1"/>
    <col min="3" max="3" width="24.421875" style="19" customWidth="1"/>
    <col min="4" max="7" width="18.7109375" style="10" customWidth="1"/>
    <col min="8" max="8" width="20.28125" style="10" customWidth="1"/>
    <col min="9" max="9" width="9.140625" style="10" customWidth="1"/>
    <col min="10" max="11" width="10.57421875" style="10" bestFit="1" customWidth="1"/>
    <col min="12" max="16384" width="9.140625" style="10" customWidth="1"/>
  </cols>
  <sheetData>
    <row r="1" spans="2:7" s="1" customFormat="1" ht="15.75" customHeight="1">
      <c r="B1" s="2"/>
      <c r="C1" s="2"/>
      <c r="D1" s="2"/>
      <c r="E1" s="2"/>
      <c r="F1" s="2"/>
      <c r="G1" s="2"/>
    </row>
    <row r="2" spans="2:8" s="1" customFormat="1" ht="15.75" customHeight="1">
      <c r="B2" s="3"/>
      <c r="C2" s="141" t="s">
        <v>0</v>
      </c>
      <c r="D2" s="141"/>
      <c r="E2" s="141"/>
      <c r="F2" s="141"/>
      <c r="G2" s="141"/>
      <c r="H2" s="141"/>
    </row>
    <row r="3" spans="2:8" s="1" customFormat="1" ht="15.75" customHeight="1">
      <c r="B3" s="4"/>
      <c r="C3" s="142" t="s">
        <v>1</v>
      </c>
      <c r="D3" s="142"/>
      <c r="E3" s="142"/>
      <c r="F3" s="142"/>
      <c r="G3" s="142"/>
      <c r="H3" s="142"/>
    </row>
    <row r="4" spans="1:8" s="1" customFormat="1" ht="26.25" customHeight="1">
      <c r="A4" s="5"/>
      <c r="B4" s="5"/>
      <c r="C4" s="143" t="s">
        <v>138</v>
      </c>
      <c r="D4" s="143"/>
      <c r="E4" s="143"/>
      <c r="F4" s="143"/>
      <c r="G4" s="143"/>
      <c r="H4" s="143"/>
    </row>
    <row r="5" spans="1:5" s="1" customFormat="1" ht="15" customHeight="1">
      <c r="A5" s="5"/>
      <c r="B5" s="5"/>
      <c r="C5" s="6"/>
      <c r="D5" s="6"/>
      <c r="E5" s="6"/>
    </row>
    <row r="6" spans="1:8" ht="21" customHeight="1">
      <c r="A6" s="155" t="s">
        <v>153</v>
      </c>
      <c r="B6" s="155"/>
      <c r="C6" s="155"/>
      <c r="D6" s="155"/>
      <c r="E6" s="155"/>
      <c r="F6" s="155"/>
      <c r="G6" s="155"/>
      <c r="H6" s="155"/>
    </row>
    <row r="7" spans="1:4" ht="21" customHeight="1">
      <c r="A7" s="7" t="s">
        <v>141</v>
      </c>
      <c r="C7" s="9"/>
      <c r="D7" s="11"/>
    </row>
    <row r="8" spans="1:4" ht="21" customHeight="1">
      <c r="A8" s="7" t="s">
        <v>156</v>
      </c>
      <c r="C8" s="9"/>
      <c r="D8" s="12"/>
    </row>
    <row r="9" spans="2:4" ht="16.5" thickBot="1">
      <c r="B9" s="7"/>
      <c r="C9" s="9"/>
      <c r="D9" s="12"/>
    </row>
    <row r="10" spans="1:8" ht="27" customHeight="1" thickBot="1">
      <c r="A10" s="144" t="s">
        <v>159</v>
      </c>
      <c r="B10" s="145"/>
      <c r="C10" s="145"/>
      <c r="D10" s="145"/>
      <c r="E10" s="145"/>
      <c r="F10" s="145"/>
      <c r="G10" s="145"/>
      <c r="H10" s="146"/>
    </row>
    <row r="11" spans="1:8" ht="23.25" customHeight="1">
      <c r="A11" s="147" t="s">
        <v>13</v>
      </c>
      <c r="B11" s="148"/>
      <c r="C11" s="148"/>
      <c r="D11" s="151" t="s">
        <v>14</v>
      </c>
      <c r="E11" s="151" t="s">
        <v>15</v>
      </c>
      <c r="F11" s="151" t="s">
        <v>16</v>
      </c>
      <c r="G11" s="153" t="s">
        <v>17</v>
      </c>
      <c r="H11" s="151" t="s">
        <v>18</v>
      </c>
    </row>
    <row r="12" spans="1:8" ht="22.5" customHeight="1" thickBot="1">
      <c r="A12" s="149"/>
      <c r="B12" s="150"/>
      <c r="C12" s="150"/>
      <c r="D12" s="152"/>
      <c r="E12" s="152"/>
      <c r="F12" s="152"/>
      <c r="G12" s="154"/>
      <c r="H12" s="152"/>
    </row>
    <row r="13" spans="1:8" ht="18" customHeight="1">
      <c r="A13" s="139">
        <v>1</v>
      </c>
      <c r="B13" s="126" t="s">
        <v>2</v>
      </c>
      <c r="C13" s="127"/>
      <c r="D13" s="13"/>
      <c r="E13" s="13"/>
      <c r="F13" s="13"/>
      <c r="G13" s="13"/>
      <c r="H13" s="130">
        <f>'II.I'!I15</f>
        <v>0</v>
      </c>
    </row>
    <row r="14" spans="1:8" ht="18" customHeight="1" thickBot="1">
      <c r="A14" s="140"/>
      <c r="B14" s="128"/>
      <c r="C14" s="129"/>
      <c r="D14" s="14"/>
      <c r="E14" s="14"/>
      <c r="F14" s="14"/>
      <c r="G14" s="14"/>
      <c r="H14" s="131"/>
    </row>
    <row r="15" spans="1:10" ht="18" customHeight="1">
      <c r="A15" s="124">
        <f>A13+1</f>
        <v>2</v>
      </c>
      <c r="B15" s="126" t="s">
        <v>3</v>
      </c>
      <c r="C15" s="127"/>
      <c r="D15" s="13"/>
      <c r="E15" s="13"/>
      <c r="F15" s="13"/>
      <c r="G15" s="13"/>
      <c r="H15" s="130">
        <f>'II.I'!I17</f>
        <v>0</v>
      </c>
      <c r="J15" s="104"/>
    </row>
    <row r="16" spans="1:11" ht="18" customHeight="1" thickBot="1">
      <c r="A16" s="125"/>
      <c r="B16" s="128"/>
      <c r="C16" s="129"/>
      <c r="D16" s="14"/>
      <c r="E16" s="14"/>
      <c r="F16" s="14"/>
      <c r="G16" s="14"/>
      <c r="H16" s="131"/>
      <c r="K16" s="104"/>
    </row>
    <row r="17" spans="1:8" ht="18" customHeight="1">
      <c r="A17" s="124">
        <f>A15+1</f>
        <v>3</v>
      </c>
      <c r="B17" s="126" t="s">
        <v>151</v>
      </c>
      <c r="C17" s="127"/>
      <c r="D17" s="13"/>
      <c r="E17" s="13"/>
      <c r="F17" s="13"/>
      <c r="G17" s="13"/>
      <c r="H17" s="130">
        <f>'II.I'!I28</f>
        <v>0</v>
      </c>
    </row>
    <row r="18" spans="1:8" ht="18" customHeight="1" thickBot="1">
      <c r="A18" s="125"/>
      <c r="B18" s="128"/>
      <c r="C18" s="129"/>
      <c r="D18" s="14"/>
      <c r="E18" s="14"/>
      <c r="F18" s="14"/>
      <c r="G18" s="14"/>
      <c r="H18" s="131"/>
    </row>
    <row r="19" spans="1:8" ht="18" customHeight="1">
      <c r="A19" s="124">
        <f>A15+1</f>
        <v>3</v>
      </c>
      <c r="B19" s="126" t="s">
        <v>11</v>
      </c>
      <c r="C19" s="127"/>
      <c r="D19" s="13"/>
      <c r="E19" s="13"/>
      <c r="F19" s="13"/>
      <c r="G19" s="13"/>
      <c r="H19" s="130">
        <f>'II.I'!I36</f>
        <v>0</v>
      </c>
    </row>
    <row r="20" spans="1:8" ht="18" customHeight="1" thickBot="1">
      <c r="A20" s="125"/>
      <c r="B20" s="128"/>
      <c r="C20" s="129"/>
      <c r="D20" s="14"/>
      <c r="E20" s="14"/>
      <c r="F20" s="14"/>
      <c r="G20" s="14"/>
      <c r="H20" s="131"/>
    </row>
    <row r="21" spans="1:8" ht="18" customHeight="1">
      <c r="A21" s="124">
        <f>A19+1</f>
        <v>4</v>
      </c>
      <c r="B21" s="126" t="s">
        <v>12</v>
      </c>
      <c r="C21" s="127"/>
      <c r="D21" s="13"/>
      <c r="E21" s="13"/>
      <c r="F21" s="13"/>
      <c r="G21" s="13"/>
      <c r="H21" s="130">
        <f>'II.I'!I43</f>
        <v>0</v>
      </c>
    </row>
    <row r="22" spans="1:8" ht="18" customHeight="1" thickBot="1">
      <c r="A22" s="125"/>
      <c r="B22" s="128"/>
      <c r="C22" s="129"/>
      <c r="D22" s="14"/>
      <c r="E22" s="14"/>
      <c r="F22" s="14"/>
      <c r="G22" s="14"/>
      <c r="H22" s="131"/>
    </row>
    <row r="23" spans="1:8" ht="7.5" customHeight="1" thickBot="1">
      <c r="A23" s="15"/>
      <c r="B23" s="16"/>
      <c r="C23" s="16"/>
      <c r="D23" s="16"/>
      <c r="E23" s="16"/>
      <c r="F23" s="16"/>
      <c r="G23" s="16"/>
      <c r="H23" s="16"/>
    </row>
    <row r="24" spans="1:8" ht="18" customHeight="1">
      <c r="A24" s="132" t="s">
        <v>19</v>
      </c>
      <c r="B24" s="133"/>
      <c r="C24" s="133"/>
      <c r="D24" s="17">
        <f>D13+D15+D17+D19+D21</f>
        <v>0</v>
      </c>
      <c r="E24" s="17">
        <f aca="true" t="shared" si="0" ref="E24:G24">E13+E15+E17+E19+E21</f>
        <v>0</v>
      </c>
      <c r="F24" s="17">
        <f t="shared" si="0"/>
        <v>0</v>
      </c>
      <c r="G24" s="17">
        <f t="shared" si="0"/>
        <v>0</v>
      </c>
      <c r="H24" s="136">
        <f>SUM(H13:H22)</f>
        <v>0</v>
      </c>
    </row>
    <row r="25" spans="1:8" ht="13.5" thickBot="1">
      <c r="A25" s="134"/>
      <c r="B25" s="135"/>
      <c r="C25" s="135"/>
      <c r="D25" s="18"/>
      <c r="E25" s="18"/>
      <c r="F25" s="18"/>
      <c r="G25" s="18"/>
      <c r="H25" s="137"/>
    </row>
    <row r="26" spans="1:8" ht="18" customHeight="1">
      <c r="A26" s="132" t="s">
        <v>20</v>
      </c>
      <c r="B26" s="133"/>
      <c r="C26" s="133"/>
      <c r="D26" s="17">
        <f>D24</f>
        <v>0</v>
      </c>
      <c r="E26" s="17">
        <f>D26+E24</f>
        <v>0</v>
      </c>
      <c r="F26" s="17">
        <f aca="true" t="shared" si="1" ref="F26:G26">E26+F24</f>
        <v>0</v>
      </c>
      <c r="G26" s="17">
        <f t="shared" si="1"/>
        <v>0</v>
      </c>
      <c r="H26" s="137"/>
    </row>
    <row r="27" spans="1:8" ht="13.5" thickBot="1">
      <c r="A27" s="134"/>
      <c r="B27" s="135"/>
      <c r="C27" s="135"/>
      <c r="D27" s="18"/>
      <c r="E27" s="18"/>
      <c r="F27" s="18"/>
      <c r="G27" s="18"/>
      <c r="H27" s="138"/>
    </row>
    <row r="29" spans="1:3" ht="15.75">
      <c r="A29" s="20"/>
      <c r="B29" s="20"/>
      <c r="C29" s="21"/>
    </row>
    <row r="32" ht="12.75">
      <c r="F32" s="103"/>
    </row>
    <row r="33" ht="12.75">
      <c r="F33" s="104"/>
    </row>
  </sheetData>
  <mergeCells count="29">
    <mergeCell ref="C2:H2"/>
    <mergeCell ref="C3:H3"/>
    <mergeCell ref="C4:H4"/>
    <mergeCell ref="A10:H10"/>
    <mergeCell ref="A11:C12"/>
    <mergeCell ref="D11:D12"/>
    <mergeCell ref="E11:E12"/>
    <mergeCell ref="F11:F12"/>
    <mergeCell ref="G11:G12"/>
    <mergeCell ref="A6:H6"/>
    <mergeCell ref="H11:H12"/>
    <mergeCell ref="B15:C16"/>
    <mergeCell ref="H15:H16"/>
    <mergeCell ref="A15:A16"/>
    <mergeCell ref="A13:A14"/>
    <mergeCell ref="B13:C14"/>
    <mergeCell ref="H13:H14"/>
    <mergeCell ref="A17:A18"/>
    <mergeCell ref="B17:C18"/>
    <mergeCell ref="H17:H18"/>
    <mergeCell ref="A24:C25"/>
    <mergeCell ref="H24:H27"/>
    <mergeCell ref="A26:C27"/>
    <mergeCell ref="A19:A20"/>
    <mergeCell ref="B19:C20"/>
    <mergeCell ref="H19:H20"/>
    <mergeCell ref="A21:A22"/>
    <mergeCell ref="B21:C22"/>
    <mergeCell ref="H21:H22"/>
  </mergeCells>
  <printOptions/>
  <pageMargins left="0.3937007874015748" right="0.3937007874015748" top="1.3779527559055118" bottom="0.3937007874015748" header="0.5118110236220472" footer="0.1968503937007874"/>
  <pageSetup firstPageNumber="4" useFirstPageNumber="1" fitToHeight="10" horizontalDpi="600" verticalDpi="600" orientation="landscape" paperSize="9" scale="5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2022-09-08T18:03:22Z</cp:lastPrinted>
  <dcterms:created xsi:type="dcterms:W3CDTF">2016-11-11T02:20:47Z</dcterms:created>
  <dcterms:modified xsi:type="dcterms:W3CDTF">2023-03-29T15:34:01Z</dcterms:modified>
  <cp:category/>
  <cp:version/>
  <cp:contentType/>
  <cp:contentStatus/>
</cp:coreProperties>
</file>