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/>
  <bookViews>
    <workbookView xWindow="65416" yWindow="65416" windowWidth="20730" windowHeight="11160" tabRatio="778" activeTab="0"/>
  </bookViews>
  <sheets>
    <sheet name="Anexo II - A" sheetId="16" r:id="rId1"/>
    <sheet name="Anexo II - B" sheetId="20" r:id="rId2"/>
    <sheet name="Anexo II - C" sheetId="12" r:id="rId3"/>
  </sheets>
  <externalReferences>
    <externalReference r:id="rId6"/>
    <externalReference r:id="rId7"/>
    <externalReference r:id="rId8"/>
  </externalReferences>
  <definedNames>
    <definedName name="\0" localSheetId="0">#REF!</definedName>
    <definedName name="\0" localSheetId="1">#REF!</definedName>
    <definedName name="\0" localSheetId="2">#REF!</definedName>
    <definedName name="\0">#REF!</definedName>
    <definedName name="\a" localSheetId="0">#REF!</definedName>
    <definedName name="\a" localSheetId="1">#REF!</definedName>
    <definedName name="\a" localSheetId="2">#REF!</definedName>
    <definedName name="\a">#REF!</definedName>
    <definedName name="____est1">#REF!</definedName>
    <definedName name="___est1" localSheetId="0">#REF!</definedName>
    <definedName name="___est1">#REF!</definedName>
    <definedName name="__est1" localSheetId="1">#REF!</definedName>
    <definedName name="_est1" localSheetId="0">#REF!</definedName>
    <definedName name="_est1" localSheetId="2">#REF!</definedName>
    <definedName name="_est1">#REF!</definedName>
    <definedName name="_xlnm.Print_Area" localSheetId="0">'Anexo II - A'!$A$1:$I$58</definedName>
    <definedName name="_xlnm.Print_Area" localSheetId="1">'Anexo II - B'!$A$1:$H$46</definedName>
    <definedName name="_xlnm.Print_Area" localSheetId="2">'Anexo II - C'!$A$1:$P$30</definedName>
    <definedName name="DATABASE" localSheetId="1">'[1]#REF'!$A$2:$C$9469</definedName>
    <definedName name="C_" localSheetId="0">#REF!</definedName>
    <definedName name="C_" localSheetId="1">#REF!</definedName>
    <definedName name="C_" localSheetId="2">#REF!</definedName>
    <definedName name="C_">#REF!</definedName>
    <definedName name="CORRELAÇÃO" localSheetId="0">#REF!</definedName>
    <definedName name="CORRELAÇÃO" localSheetId="1">#REF!</definedName>
    <definedName name="CORRELAÇÃO">#REF!</definedName>
    <definedName name="DATAEMISSAO">#REF!</definedName>
    <definedName name="DATART">#REF!</definedName>
    <definedName name="EMPRESAS">OFFSET('[2]Cotações'!$B$25,0,0):OFFSET('[2]Cotações'!$H$29,-1,0)</definedName>
    <definedName name="Import.CR">'[3]Dados'!$G$8</definedName>
    <definedName name="Import.Município">'[3]Dados'!$G$7</definedName>
    <definedName name="Import.Proponente">'[3]Dados'!$G$6</definedName>
    <definedName name="INDICES">'[2]Cotações'!$B$22:OFFSET('[2]Cotações'!$I$24,-1,0)</definedName>
    <definedName name="Já_apresentado__a_licitar">#REF!</definedName>
    <definedName name="LOCALIDADE">#REF!</definedName>
    <definedName name="NCOMPOSICOES">0</definedName>
    <definedName name="NCOTACOES">0</definedName>
    <definedName name="NEMPRESAS">3</definedName>
    <definedName name="NINDICES">1</definedName>
    <definedName name="NRELATORIOS">COUNTA('[2]Relatórios'!$A$1:$A$65536)-2</definedName>
    <definedName name="NumerEmpresa">3</definedName>
    <definedName name="NumerIndice">1</definedName>
    <definedName name="RelatoriosFontes">OFFSET('[2]Relatórios'!$A$5,1,0,NRELATORIOS)</definedName>
    <definedName name="SENHAGT" hidden="1">"PM2CAIXA"</definedName>
    <definedName name="TOTAL1" localSheetId="1">'[1]#REF'!$H$96</definedName>
    <definedName name="TOTAL1">'[1]#REF'!$H$96</definedName>
    <definedName name="TOTAL10" localSheetId="0">#REF!</definedName>
    <definedName name="TOTAL10" localSheetId="1">#REF!</definedName>
    <definedName name="TOTAL10" localSheetId="2">#REF!</definedName>
    <definedName name="TOTAL10">#REF!</definedName>
    <definedName name="TOTAL11" localSheetId="0">#REF!</definedName>
    <definedName name="TOTAL11" localSheetId="1">#REF!</definedName>
    <definedName name="TOTAL11" localSheetId="2">#REF!</definedName>
    <definedName name="TOTAL11">#REF!</definedName>
    <definedName name="TOTAL12" localSheetId="0">#REF!</definedName>
    <definedName name="TOTAL12" localSheetId="1">#REF!</definedName>
    <definedName name="TOTAL12" localSheetId="2">#REF!</definedName>
    <definedName name="TOTAL12">#REF!</definedName>
    <definedName name="TOTAL13" localSheetId="0">#REF!</definedName>
    <definedName name="TOTAL13" localSheetId="1">#REF!</definedName>
    <definedName name="TOTAL13" localSheetId="2">#REF!</definedName>
    <definedName name="TOTAL13">#REF!</definedName>
    <definedName name="TOTAL14" localSheetId="0">#REF!</definedName>
    <definedName name="TOTAL14" localSheetId="1">#REF!</definedName>
    <definedName name="TOTAL14" localSheetId="2">#REF!</definedName>
    <definedName name="TOTAL14">#REF!</definedName>
    <definedName name="TOTAL15" localSheetId="0">#REF!</definedName>
    <definedName name="TOTAL15" localSheetId="1">#REF!</definedName>
    <definedName name="TOTAL15" localSheetId="2">#REF!</definedName>
    <definedName name="TOTAL15">#REF!</definedName>
    <definedName name="TOTAL16" localSheetId="0">#REF!</definedName>
    <definedName name="TOTAL16" localSheetId="1">#REF!</definedName>
    <definedName name="TOTAL16" localSheetId="2">#REF!</definedName>
    <definedName name="TOTAL16">#REF!</definedName>
    <definedName name="TOTAL17" localSheetId="0">#REF!</definedName>
    <definedName name="TOTAL17" localSheetId="1">#REF!</definedName>
    <definedName name="TOTAL17" localSheetId="2">#REF!</definedName>
    <definedName name="TOTAL17">#REF!</definedName>
    <definedName name="TOTAL18" localSheetId="0">#REF!</definedName>
    <definedName name="TOTAL18" localSheetId="1">#REF!</definedName>
    <definedName name="TOTAL18" localSheetId="2">#REF!</definedName>
    <definedName name="TOTAL18">#REF!</definedName>
    <definedName name="TOTAL19" localSheetId="0">#REF!</definedName>
    <definedName name="TOTAL19" localSheetId="1">#REF!</definedName>
    <definedName name="TOTAL19" localSheetId="2">#REF!</definedName>
    <definedName name="TOTAL19">#REF!</definedName>
    <definedName name="TOTAL1A" localSheetId="1">'[1]#REF'!$H$21</definedName>
    <definedName name="TOTAL1A">'[1]#REF'!$H$21</definedName>
    <definedName name="TOTAL1C" localSheetId="1">'[1]#REF'!$H$58</definedName>
    <definedName name="TOTAL1C">'[1]#REF'!$H$58</definedName>
    <definedName name="TOTAL2" localSheetId="1">'[1]#REF'!$K$96</definedName>
    <definedName name="TOTAL2">'[1]#REF'!$K$96</definedName>
    <definedName name="TOTAL2A" localSheetId="1">'[1]#REF'!$K$21</definedName>
    <definedName name="TOTAL2A">'[1]#REF'!$K$21</definedName>
    <definedName name="TOTAL3" localSheetId="1">'[1]#REF'!$O$96</definedName>
    <definedName name="TOTAL3">'[1]#REF'!$O$96</definedName>
    <definedName name="TOTAL3A" localSheetId="1">'[1]#REF'!$O$21</definedName>
    <definedName name="TOTAL3A">'[1]#REF'!$O$21</definedName>
    <definedName name="TOTAL4" localSheetId="1">'[1]#REF'!$U$96</definedName>
    <definedName name="TOTAL4">'[1]#REF'!$U$96</definedName>
    <definedName name="TOTAL4A" localSheetId="1">'[1]#REF'!$U$21</definedName>
    <definedName name="TOTAL4A">'[1]#REF'!$U$21</definedName>
    <definedName name="TOTAL5" localSheetId="1">'[1]#REF'!$Y$96</definedName>
    <definedName name="TOTAL5">'[1]#REF'!$Y$96</definedName>
    <definedName name="TOTAL5A" localSheetId="1">'[1]#REF'!$Y$21</definedName>
    <definedName name="TOTAL5A">'[1]#REF'!$Y$21</definedName>
    <definedName name="TOTAL6" localSheetId="0">#REF!</definedName>
    <definedName name="TOTAL6" localSheetId="1">#REF!</definedName>
    <definedName name="TOTAL6" localSheetId="2">#REF!</definedName>
    <definedName name="TOTAL6">#REF!</definedName>
    <definedName name="TOTAL6A" localSheetId="0">#REF!</definedName>
    <definedName name="TOTAL6A" localSheetId="1">#REF!</definedName>
    <definedName name="TOTAL6A" localSheetId="2">#REF!</definedName>
    <definedName name="TOTAL6A">#REF!</definedName>
    <definedName name="TOTAL7" localSheetId="0">#REF!</definedName>
    <definedName name="TOTAL7" localSheetId="1">#REF!</definedName>
    <definedName name="TOTAL7" localSheetId="2">#REF!</definedName>
    <definedName name="TOTAL7">#REF!</definedName>
    <definedName name="TOTAL7A" localSheetId="0">#REF!</definedName>
    <definedName name="TOTAL7A" localSheetId="1">#REF!</definedName>
    <definedName name="TOTAL7A" localSheetId="2">#REF!</definedName>
    <definedName name="TOTAL7A">#REF!</definedName>
    <definedName name="TOTAL7B" localSheetId="0">#REF!</definedName>
    <definedName name="TOTAL7B" localSheetId="1">#REF!</definedName>
    <definedName name="TOTAL7B" localSheetId="2">#REF!</definedName>
    <definedName name="TOTAL7B">#REF!</definedName>
    <definedName name="TOTAL7C" localSheetId="0">#REF!</definedName>
    <definedName name="TOTAL7C" localSheetId="1">#REF!</definedName>
    <definedName name="TOTAL7C" localSheetId="2">#REF!</definedName>
    <definedName name="TOTAL7C">#REF!</definedName>
    <definedName name="TOTAL7D" localSheetId="0">#REF!</definedName>
    <definedName name="TOTAL7D" localSheetId="1">#REF!</definedName>
    <definedName name="TOTAL7D" localSheetId="2">#REF!</definedName>
    <definedName name="TOTAL7D">#REF!</definedName>
    <definedName name="TOTAL7E" localSheetId="0">#REF!</definedName>
    <definedName name="TOTAL7E" localSheetId="1">#REF!</definedName>
    <definedName name="TOTAL7E" localSheetId="2">#REF!</definedName>
    <definedName name="TOTAL7E">#REF!</definedName>
    <definedName name="TOTAL7F" localSheetId="0">#REF!</definedName>
    <definedName name="TOTAL7F" localSheetId="1">#REF!</definedName>
    <definedName name="TOTAL7F" localSheetId="2">#REF!</definedName>
    <definedName name="TOTAL7F">#REF!</definedName>
    <definedName name="TOTAL7G" localSheetId="0">#REF!</definedName>
    <definedName name="TOTAL7G" localSheetId="1">#REF!</definedName>
    <definedName name="TOTAL7G" localSheetId="2">#REF!</definedName>
    <definedName name="TOTAL7G">#REF!</definedName>
    <definedName name="TOTAL7H" localSheetId="0">#REF!</definedName>
    <definedName name="TOTAL7H" localSheetId="1">#REF!</definedName>
    <definedName name="TOTAL7H" localSheetId="2">#REF!</definedName>
    <definedName name="TOTAL7H">#REF!</definedName>
    <definedName name="TOTAL7I" localSheetId="0">#REF!</definedName>
    <definedName name="TOTAL7I" localSheetId="1">#REF!</definedName>
    <definedName name="TOTAL7I" localSheetId="2">#REF!</definedName>
    <definedName name="TOTAL7I">#REF!</definedName>
    <definedName name="TOTAL7J" localSheetId="0">#REF!</definedName>
    <definedName name="TOTAL7J" localSheetId="1">#REF!</definedName>
    <definedName name="TOTAL7J" localSheetId="2">#REF!</definedName>
    <definedName name="TOTAL7J">#REF!</definedName>
    <definedName name="TOTAL7K" localSheetId="0">#REF!</definedName>
    <definedName name="TOTAL7K" localSheetId="1">#REF!</definedName>
    <definedName name="TOTAL7K" localSheetId="2">#REF!</definedName>
    <definedName name="TOTAL7K">#REF!</definedName>
    <definedName name="TOTAL7L" localSheetId="0">#REF!</definedName>
    <definedName name="TOTAL7L" localSheetId="1">#REF!</definedName>
    <definedName name="TOTAL7L" localSheetId="2">#REF!</definedName>
    <definedName name="TOTAL7L">#REF!</definedName>
    <definedName name="TOTAL7O" localSheetId="0">#REF!</definedName>
    <definedName name="TOTAL7O" localSheetId="1">#REF!</definedName>
    <definedName name="TOTAL7O" localSheetId="2">#REF!</definedName>
    <definedName name="TOTAL7O">#REF!</definedName>
    <definedName name="TOTAL7P" localSheetId="0">#REF!</definedName>
    <definedName name="TOTAL7P" localSheetId="1">#REF!</definedName>
    <definedName name="TOTAL7P" localSheetId="2">#REF!</definedName>
    <definedName name="TOTAL7P">#REF!</definedName>
    <definedName name="TOTAL7Q" localSheetId="0">#REF!</definedName>
    <definedName name="TOTAL7Q" localSheetId="1">#REF!</definedName>
    <definedName name="TOTAL7Q" localSheetId="2">#REF!</definedName>
    <definedName name="TOTAL7Q">#REF!</definedName>
    <definedName name="TOTAL7R" localSheetId="0">#REF!</definedName>
    <definedName name="TOTAL7R" localSheetId="1">#REF!</definedName>
    <definedName name="TOTAL7R" localSheetId="2">#REF!</definedName>
    <definedName name="TOTAL7R">#REF!</definedName>
    <definedName name="TOTAL8" localSheetId="0">#REF!</definedName>
    <definedName name="TOTAL8" localSheetId="1">#REF!</definedName>
    <definedName name="TOTAL8" localSheetId="2">#REF!</definedName>
    <definedName name="TOTAL8">#REF!</definedName>
    <definedName name="TOTAL8A" localSheetId="0">#REF!</definedName>
    <definedName name="TOTAL8A" localSheetId="1">#REF!</definedName>
    <definedName name="TOTAL8A" localSheetId="2">#REF!</definedName>
    <definedName name="TOTAL8A">#REF!</definedName>
    <definedName name="TOTAL8B" localSheetId="0">#REF!</definedName>
    <definedName name="TOTAL8B" localSheetId="1">#REF!</definedName>
    <definedName name="TOTAL8B" localSheetId="2">#REF!</definedName>
    <definedName name="TOTAL8B">#REF!</definedName>
    <definedName name="TOTAL8C" localSheetId="0">#REF!</definedName>
    <definedName name="TOTAL8C" localSheetId="1">#REF!</definedName>
    <definedName name="TOTAL8C" localSheetId="2">#REF!</definedName>
    <definedName name="TOTAL8C">#REF!</definedName>
    <definedName name="TOTAL8D" localSheetId="0">#REF!</definedName>
    <definedName name="TOTAL8D" localSheetId="1">#REF!</definedName>
    <definedName name="TOTAL8D" localSheetId="2">#REF!</definedName>
    <definedName name="TOTAL8D">#REF!</definedName>
    <definedName name="TOTAL8E" localSheetId="0">#REF!</definedName>
    <definedName name="TOTAL8E" localSheetId="1">#REF!</definedName>
    <definedName name="TOTAL8E" localSheetId="2">#REF!</definedName>
    <definedName name="TOTAL8E">#REF!</definedName>
    <definedName name="TOTAL8F" localSheetId="0">#REF!</definedName>
    <definedName name="TOTAL8F" localSheetId="1">#REF!</definedName>
    <definedName name="TOTAL8F" localSheetId="2">#REF!</definedName>
    <definedName name="TOTAL8F">#REF!</definedName>
    <definedName name="TOTAL8G" localSheetId="0">#REF!</definedName>
    <definedName name="TOTAL8G" localSheetId="1">#REF!</definedName>
    <definedName name="TOTAL8G" localSheetId="2">#REF!</definedName>
    <definedName name="TOTAL8G">#REF!</definedName>
    <definedName name="TOTAL8H" localSheetId="0">#REF!</definedName>
    <definedName name="TOTAL8H" localSheetId="1">#REF!</definedName>
    <definedName name="TOTAL8H" localSheetId="2">#REF!</definedName>
    <definedName name="TOTAL8H">#REF!</definedName>
    <definedName name="TOTAL8I" localSheetId="0">#REF!</definedName>
    <definedName name="TOTAL8I" localSheetId="1">#REF!</definedName>
    <definedName name="TOTAL8I" localSheetId="2">#REF!</definedName>
    <definedName name="TOTAL8I">#REF!</definedName>
    <definedName name="TOTAL8J" localSheetId="0">#REF!</definedName>
    <definedName name="TOTAL8J" localSheetId="1">#REF!</definedName>
    <definedName name="TOTAL8J" localSheetId="2">#REF!</definedName>
    <definedName name="TOTAL8J">#REF!</definedName>
    <definedName name="TOTAL8K" localSheetId="0">#REF!</definedName>
    <definedName name="TOTAL8K" localSheetId="1">#REF!</definedName>
    <definedName name="TOTAL8K" localSheetId="2">#REF!</definedName>
    <definedName name="TOTAL8K">#REF!</definedName>
    <definedName name="TOTAL8L" localSheetId="0">#REF!</definedName>
    <definedName name="TOTAL8L" localSheetId="1">#REF!</definedName>
    <definedName name="TOTAL8L" localSheetId="2">#REF!</definedName>
    <definedName name="TOTAL8L">#REF!</definedName>
    <definedName name="TOTAL8O" localSheetId="0">#REF!</definedName>
    <definedName name="TOTAL8O" localSheetId="1">#REF!</definedName>
    <definedName name="TOTAL8O" localSheetId="2">#REF!</definedName>
    <definedName name="TOTAL8O">#REF!</definedName>
    <definedName name="TOTAL8P" localSheetId="0">#REF!</definedName>
    <definedName name="TOTAL8P" localSheetId="1">#REF!</definedName>
    <definedName name="TOTAL8P" localSheetId="2">#REF!</definedName>
    <definedName name="TOTAL8P">#REF!</definedName>
    <definedName name="TOTAL8Q" localSheetId="0">#REF!</definedName>
    <definedName name="TOTAL8Q" localSheetId="1">#REF!</definedName>
    <definedName name="TOTAL8Q" localSheetId="2">#REF!</definedName>
    <definedName name="TOTAL8Q">#REF!</definedName>
    <definedName name="TOTAL8R" localSheetId="0">#REF!</definedName>
    <definedName name="TOTAL8R" localSheetId="1">#REF!</definedName>
    <definedName name="TOTAL8R" localSheetId="2">#REF!</definedName>
    <definedName name="TOTAL8R">#REF!</definedName>
    <definedName name="TOTAL9" localSheetId="0">#REF!</definedName>
    <definedName name="TOTAL9" localSheetId="1">#REF!</definedName>
    <definedName name="TOTAL9" localSheetId="2">#REF!</definedName>
    <definedName name="TOTAL9">#REF!</definedName>
    <definedName name="TOTALA" localSheetId="0">#REF!</definedName>
    <definedName name="TOTALA" localSheetId="1">#REF!</definedName>
    <definedName name="TOTALA" localSheetId="2">#REF!</definedName>
    <definedName name="TOTALA">#REF!</definedName>
    <definedName name="TOTALB" localSheetId="0">#REF!</definedName>
    <definedName name="TOTALB" localSheetId="1">#REF!</definedName>
    <definedName name="TOTALB" localSheetId="2">#REF!</definedName>
    <definedName name="TOTALB">#REF!</definedName>
    <definedName name="TOTALC" localSheetId="0">#REF!</definedName>
    <definedName name="TOTALC" localSheetId="1">#REF!</definedName>
    <definedName name="TOTALC" localSheetId="2">#REF!</definedName>
    <definedName name="TOTALC">#REF!</definedName>
    <definedName name="TOTALD" localSheetId="0">#REF!</definedName>
    <definedName name="TOTALD" localSheetId="1">#REF!</definedName>
    <definedName name="TOTALD" localSheetId="2">#REF!</definedName>
    <definedName name="TOTALD">#REF!</definedName>
    <definedName name="TOTALE" localSheetId="0">#REF!</definedName>
    <definedName name="TOTALE" localSheetId="1">#REF!</definedName>
    <definedName name="TOTALE" localSheetId="2">#REF!</definedName>
    <definedName name="TOTALE">#REF!</definedName>
    <definedName name="TOTALF" localSheetId="0">#REF!</definedName>
    <definedName name="TOTALF" localSheetId="1">#REF!</definedName>
    <definedName name="TOTALF" localSheetId="2">#REF!</definedName>
    <definedName name="TOTALF">#REF!</definedName>
    <definedName name="TOTALG" localSheetId="0">#REF!</definedName>
    <definedName name="TOTALG" localSheetId="1">#REF!</definedName>
    <definedName name="TOTALG" localSheetId="2">#REF!</definedName>
    <definedName name="TOTALG">#REF!</definedName>
    <definedName name="TOTALH" localSheetId="0">#REF!</definedName>
    <definedName name="TOTALH" localSheetId="1">#REF!</definedName>
    <definedName name="TOTALH" localSheetId="2">#REF!</definedName>
    <definedName name="TOTALH">#REF!</definedName>
    <definedName name="TOTALI" localSheetId="0">#REF!</definedName>
    <definedName name="TOTALI" localSheetId="1">#REF!</definedName>
    <definedName name="TOTALI" localSheetId="2">#REF!</definedName>
    <definedName name="TOTALI">#REF!</definedName>
    <definedName name="TOTALJ" localSheetId="0">#REF!</definedName>
    <definedName name="TOTALJ" localSheetId="1">#REF!</definedName>
    <definedName name="TOTALJ" localSheetId="2">#REF!</definedName>
    <definedName name="TOTALJ">#REF!</definedName>
    <definedName name="TOTALK" localSheetId="0">#REF!</definedName>
    <definedName name="TOTALK" localSheetId="1">#REF!</definedName>
    <definedName name="TOTALK" localSheetId="2">#REF!</definedName>
    <definedName name="TOTALK">#REF!</definedName>
    <definedName name="TOTALL" localSheetId="0">#REF!</definedName>
    <definedName name="TOTALL" localSheetId="1">#REF!</definedName>
    <definedName name="TOTALL" localSheetId="2">#REF!</definedName>
    <definedName name="TOTALL">#REF!</definedName>
    <definedName name="TOTALO" localSheetId="0">#REF!</definedName>
    <definedName name="TOTALO" localSheetId="1">#REF!</definedName>
    <definedName name="TOTALO" localSheetId="2">#REF!</definedName>
    <definedName name="TOTALO">#REF!</definedName>
    <definedName name="TOTALP" localSheetId="0">#REF!</definedName>
    <definedName name="TOTALP" localSheetId="1">#REF!</definedName>
    <definedName name="TOTALP" localSheetId="2">#REF!</definedName>
    <definedName name="TOTALP">#REF!</definedName>
    <definedName name="TOTALQ" localSheetId="0">#REF!</definedName>
    <definedName name="TOTALQ" localSheetId="1">#REF!</definedName>
    <definedName name="TOTALQ" localSheetId="2">#REF!</definedName>
    <definedName name="TOTALQ">#REF!</definedName>
    <definedName name="_xlnm.Print_Titles" localSheetId="0">'Anexo II - A'!$1:$14</definedName>
    <definedName name="_xlnm.Print_Titles" localSheetId="1">'Anexo II - B'!$1:$1</definedName>
  </definedNames>
  <calcPr calcId="191029"/>
  <extLst/>
</workbook>
</file>

<file path=xl/comments2.xml><?xml version="1.0" encoding="utf-8"?>
<comments xmlns="http://schemas.openxmlformats.org/spreadsheetml/2006/main">
  <authors>
    <author>c094549</author>
  </authors>
  <commentList>
    <comment ref="H13" authorId="0">
      <text>
        <r>
          <rPr>
            <b/>
            <sz val="8"/>
            <rFont val="Tahoma"/>
            <family val="2"/>
          </rPr>
          <t>Custos relacionados com a sede da empresa contratada para dar suporte técnico à obra</t>
        </r>
        <r>
          <rPr>
            <sz val="8"/>
            <rFont val="Tahoma"/>
            <family val="2"/>
          </rPr>
          <t xml:space="preserve">.  Ver </t>
        </r>
        <r>
          <rPr>
            <b/>
            <sz val="8"/>
            <rFont val="Tahoma"/>
            <family val="2"/>
          </rPr>
          <t>LIMITES</t>
        </r>
        <r>
          <rPr>
            <sz val="8"/>
            <rFont val="Tahoma"/>
            <family val="2"/>
          </rPr>
          <t xml:space="preserve"> no Acórdão Nº 2409/2011 -TCU -Plenário para os </t>
        </r>
        <r>
          <rPr>
            <u val="single"/>
            <sz val="8"/>
            <rFont val="Tahoma"/>
            <family val="2"/>
          </rPr>
          <t>diversos Tipos de obra.</t>
        </r>
      </text>
    </comment>
    <comment ref="H14" authorId="0">
      <text>
        <r>
          <rPr>
            <b/>
            <sz val="8"/>
            <rFont val="Tahoma"/>
            <family val="2"/>
          </rPr>
          <t>Custos relacionados com a sede da empresa contratada para dar suporte técnico à obra</t>
        </r>
        <r>
          <rPr>
            <sz val="8"/>
            <rFont val="Tahoma"/>
            <family val="2"/>
          </rPr>
          <t xml:space="preserve">.  Ver Acórdão Nº 2409/2011 -TCU -Plenário para os </t>
        </r>
        <r>
          <rPr>
            <u val="single"/>
            <sz val="8"/>
            <rFont val="Tahoma"/>
            <family val="2"/>
          </rPr>
          <t>diversos Tipos de obra.</t>
        </r>
      </text>
    </comment>
    <comment ref="H15" authorId="0">
      <text>
        <r>
          <rPr>
            <b/>
            <sz val="8"/>
            <rFont val="Tahoma"/>
            <family val="2"/>
          </rPr>
          <t>Custos relacionados com a sede da empresa contratada para dar suporte técnico à obra</t>
        </r>
        <r>
          <rPr>
            <sz val="8"/>
            <rFont val="Tahoma"/>
            <family val="2"/>
          </rPr>
          <t xml:space="preserve">.  Ver Acórdão Nº 2409/2011 -TCU -Plenário para os </t>
        </r>
        <r>
          <rPr>
            <u val="single"/>
            <sz val="8"/>
            <rFont val="Tahoma"/>
            <family val="2"/>
          </rPr>
          <t>diversos Tipos de obra.</t>
        </r>
      </text>
    </comment>
    <comment ref="H16" authorId="0">
      <text>
        <r>
          <rPr>
            <sz val="8"/>
            <rFont val="Tahoma"/>
            <family val="2"/>
          </rPr>
          <t xml:space="preserve">Aplicável </t>
        </r>
        <r>
          <rPr>
            <b/>
            <sz val="8"/>
            <rFont val="Tahoma"/>
            <family val="2"/>
          </rPr>
          <t>ESPECÍFICAMENTE</t>
        </r>
        <r>
          <rPr>
            <sz val="8"/>
            <rFont val="Tahoma"/>
            <family val="2"/>
          </rPr>
          <t xml:space="preserve"> para obras executadas </t>
        </r>
        <r>
          <rPr>
            <b/>
            <sz val="8"/>
            <rFont val="Tahoma"/>
            <family val="2"/>
          </rPr>
          <t>FORA</t>
        </r>
        <r>
          <rPr>
            <sz val="8"/>
            <rFont val="Tahoma"/>
            <family val="2"/>
          </rPr>
          <t xml:space="preserve"> de áreas ubranas. Usual, valor em torno de 2,50%</t>
        </r>
      </text>
    </comment>
    <comment ref="H20" authorId="0">
      <text>
        <r>
          <rPr>
            <sz val="8"/>
            <rFont val="Tahoma"/>
            <family val="2"/>
          </rPr>
          <t xml:space="preserve">Custo acasionado com o não-recebimento imediato dos gastos para construção .  </t>
        </r>
        <r>
          <rPr>
            <b/>
            <sz val="8"/>
            <rFont val="Tahoma"/>
            <family val="2"/>
          </rPr>
          <t xml:space="preserve">Adotar os rendimentos de CDB no período entre a compra e o recebimento da parcela. </t>
        </r>
        <r>
          <rPr>
            <sz val="8"/>
            <rFont val="Tahoma"/>
            <family val="2"/>
          </rPr>
          <t>Consultar a Revista Conjuntura Econômica (mensal).    Ver</t>
        </r>
        <r>
          <rPr>
            <b/>
            <sz val="8"/>
            <rFont val="Tahoma"/>
            <family val="2"/>
          </rPr>
          <t xml:space="preserve"> LIMITES</t>
        </r>
        <r>
          <rPr>
            <sz val="8"/>
            <rFont val="Tahoma"/>
            <family val="2"/>
          </rPr>
          <t xml:space="preserve"> no Acórdão Nº 2409/2011 -TCU -Plenário para os diversos Tipos de obra.</t>
        </r>
      </text>
    </comment>
    <comment ref="H24" authorId="0">
      <text>
        <r>
          <rPr>
            <sz val="8"/>
            <rFont val="Tahoma"/>
            <family val="2"/>
          </rPr>
          <t xml:space="preserve">Taxa incidente sobre o total geral dos custos e despesas, </t>
        </r>
        <r>
          <rPr>
            <b/>
            <sz val="8"/>
            <rFont val="Tahoma"/>
            <family val="2"/>
          </rPr>
          <t>excluídas as despesas fiscais</t>
        </r>
        <r>
          <rPr>
            <sz val="8"/>
            <rFont val="Tahoma"/>
            <family val="2"/>
          </rPr>
          <t>.    Ver</t>
        </r>
        <r>
          <rPr>
            <b/>
            <sz val="8"/>
            <rFont val="Tahoma"/>
            <family val="2"/>
          </rPr>
          <t xml:space="preserve"> LIMITES</t>
        </r>
        <r>
          <rPr>
            <sz val="8"/>
            <rFont val="Tahoma"/>
            <family val="2"/>
          </rPr>
          <t xml:space="preserve"> no Acórdão Nº 2409/2011 -TCU -Plenário para as diversas faixas de obra:</t>
        </r>
      </text>
    </comment>
    <comment ref="H28" authorId="0">
      <text>
        <r>
          <rPr>
            <sz val="8"/>
            <rFont val="Tahoma"/>
            <family val="2"/>
          </rPr>
          <t>Decreto-Lei nº 406 de 31/12/1968 - De competência de cada Município - Considerar</t>
        </r>
        <r>
          <rPr>
            <b/>
            <sz val="8"/>
            <color indexed="12"/>
            <rFont val="Tahoma"/>
            <family val="2"/>
          </rPr>
          <t xml:space="preserve"> 2% a  5%</t>
        </r>
        <r>
          <rPr>
            <sz val="8"/>
            <rFont val="Tahoma"/>
            <family val="2"/>
          </rPr>
          <t xml:space="preserve"> sobre o Preço de Venda</t>
        </r>
        <r>
          <rPr>
            <b/>
            <sz val="8"/>
            <rFont val="Tahoma"/>
            <family val="2"/>
          </rPr>
          <t>. Observar a Legislação do Município.</t>
        </r>
        <r>
          <rPr>
            <sz val="8"/>
            <rFont val="Tahoma"/>
            <family val="2"/>
          </rPr>
          <t>Solicitar informação na Secretaria Municipal de Fazenda da alíquota decretada pelo Município.</t>
        </r>
      </text>
    </comment>
    <comment ref="H29" authorId="0">
      <text>
        <r>
          <rPr>
            <sz val="8"/>
            <rFont val="Tahoma"/>
            <family val="2"/>
          </rPr>
          <t xml:space="preserve">Lei 9.718 de 27/11/1998 - alíquota de </t>
        </r>
        <r>
          <rPr>
            <b/>
            <sz val="8"/>
            <rFont val="Tahoma"/>
            <family val="2"/>
          </rPr>
          <t>3%</t>
        </r>
        <r>
          <rPr>
            <sz val="8"/>
            <rFont val="Tahoma"/>
            <family val="2"/>
          </rPr>
          <t xml:space="preserve"> sobre o Faturamento da empresa, considerando Lucro Presumido.</t>
        </r>
      </text>
    </comment>
    <comment ref="H30" authorId="0">
      <text>
        <r>
          <rPr>
            <sz val="8"/>
            <rFont val="Tahoma"/>
            <family val="2"/>
          </rPr>
          <t xml:space="preserve">Decreto-Lei nº 2.445 de 29/06/1988 e nº 2.449 de 21/07/1988. Alíquota de </t>
        </r>
        <r>
          <rPr>
            <b/>
            <sz val="8"/>
            <rFont val="Tahoma"/>
            <family val="2"/>
          </rPr>
          <t>0,65%</t>
        </r>
        <r>
          <rPr>
            <sz val="8"/>
            <rFont val="Tahoma"/>
            <family val="2"/>
          </rPr>
          <t xml:space="preserve"> sobre a receita operacional bruta da empresa, considerando Lucro Presumido.</t>
        </r>
      </text>
    </comment>
    <comment ref="H31" authorId="0">
      <text>
        <r>
          <rPr>
            <sz val="8"/>
            <rFont val="Tahoma"/>
            <family val="2"/>
          </rPr>
          <t xml:space="preserve">Lei nº 12.844 de 19/07/2013 . Alíquota de </t>
        </r>
        <r>
          <rPr>
            <b/>
            <sz val="8"/>
            <rFont val="Tahoma"/>
            <family val="2"/>
          </rPr>
          <t>2,00%</t>
        </r>
        <r>
          <rPr>
            <sz val="8"/>
            <rFont val="Tahoma"/>
            <family val="2"/>
          </rPr>
          <t xml:space="preserve"> sobre a</t>
        </r>
        <r>
          <rPr>
            <b/>
            <sz val="8"/>
            <rFont val="Tahoma"/>
            <family val="2"/>
          </rPr>
          <t xml:space="preserve"> receita  bruta </t>
        </r>
        <r>
          <rPr>
            <sz val="8"/>
            <rFont val="Tahoma"/>
            <family val="2"/>
          </rPr>
          <t>da empresa, substituindo a Contribuição Previdenciária Patronal de 20% sobre a Folha de Pagamentos</t>
        </r>
      </text>
    </comment>
  </commentList>
</comments>
</file>

<file path=xl/sharedStrings.xml><?xml version="1.0" encoding="utf-8"?>
<sst xmlns="http://schemas.openxmlformats.org/spreadsheetml/2006/main" count="283" uniqueCount="202">
  <si>
    <t>ESTADO DO RIO DE JANEIRO</t>
  </si>
  <si>
    <t>PREFEITURA DA CIDADE DE ARMAÇÃO DOS BÚZIOS</t>
  </si>
  <si>
    <t xml:space="preserve"> </t>
  </si>
  <si>
    <t xml:space="preserve"> ADMINISTRAÇÃO LOCAL</t>
  </si>
  <si>
    <t xml:space="preserve"> CANTEIRO DE OBRAS  E SERVIÇOS PRELIMINARES</t>
  </si>
  <si>
    <t>M2</t>
  </si>
  <si>
    <t>UN</t>
  </si>
  <si>
    <t>M3</t>
  </si>
  <si>
    <t>M</t>
  </si>
  <si>
    <t>%</t>
  </si>
  <si>
    <t>KG</t>
  </si>
  <si>
    <t>T</t>
  </si>
  <si>
    <t>PAVIMENTAÇÃO</t>
  </si>
  <si>
    <t>CALÇADA</t>
  </si>
  <si>
    <t>ÍTEM</t>
  </si>
  <si>
    <t>1° MÊS</t>
  </si>
  <si>
    <t>2° MÊS</t>
  </si>
  <si>
    <t>3° MÊS</t>
  </si>
  <si>
    <t>4° MÊS</t>
  </si>
  <si>
    <t>5° MÊS</t>
  </si>
  <si>
    <t>6° MÊS</t>
  </si>
  <si>
    <t>7° MÊS</t>
  </si>
  <si>
    <t>TOTAL</t>
  </si>
  <si>
    <t>TOTAL NO MÊS</t>
  </si>
  <si>
    <t>TOTAL ACUMULADO</t>
  </si>
  <si>
    <t>MOVIMENTO DE TERRA, CARGA, TRANSPORTE E DRENAGEM</t>
  </si>
  <si>
    <t>01.005.0001-0</t>
  </si>
  <si>
    <t>PREPARO MANUAL DE TERRENO,COMPREENDENDO ACERTO,RASPAGEM EVENTUALMENTE ATE 0.30M DE PROFUNDIDADE E AFASTAMENTO LATERAL DOMATERIAL EXCEDENTE,EXCLUSIVE COMPACTACAO</t>
  </si>
  <si>
    <t>01.005.0004-0</t>
  </si>
  <si>
    <t>PREPARO MANUAL DE TERRENO,COMPREENDENDO ACERTO,RASPAGEM EVENTUAL ATE 0.30M DE PROFUNDIDADE E AFASTAMENTO LATERAL DO MATERIAL EXCEDENTE,INCLUSIVE COMPACTACAO MANUAL</t>
  </si>
  <si>
    <t>02.002.0011-0</t>
  </si>
  <si>
    <t>TAPUME DE VEDACAO OU PROTECAO,EXECUTADO COM TELHAS TRAPEZOIDAIS DE ACO GALVANIZADO,ESPESSURA DE 0,5MM,ESTAS COM 2 VEZESDE UTILIZACAO,INCLUSIVE ENGRADAMENTO DE MADEIRA,UTILIZADO 2VEZES E PINTURA ESMALTE SINTETICO NAS FACES INTERNA E EXTERNA</t>
  </si>
  <si>
    <t>02.004.0002-1</t>
  </si>
  <si>
    <t>02.010.0001-0</t>
  </si>
  <si>
    <t>GALPAO ABERTO PARA OFICINAS E DEPOSITOS DE CANTEIRO DE OBRAS,ESTRUTURADO EM MADEIRA DE LEI,COBERTURA DE TELHAS DE CIMENTO SEM AMIANTO ONDULADAS,DE 6MM DE ESPESSURA,PISO CIMENTADO EPREPARO DO TERRENO</t>
  </si>
  <si>
    <t>02.015.0001-0</t>
  </si>
  <si>
    <t>INSTALACAO E LIGACAO PROVISORIA PARA ABASTECIMENTO DE AGUA EESGOTAMENTO SANITARIO EM CANTEIRO DE OBRAS,INCLUSIVE ESCAVACAO,EXCLUSIVE REPOSICAO DA PAVIMENTACAO DO LOGRADOURO PUBLICO</t>
  </si>
  <si>
    <t>02.016.0001-0</t>
  </si>
  <si>
    <t>INSTALACAO E LIGACAO PROVISORIA DE ALIMENTACAO DE ENERGIA ELETRICA,EM BAIXA TENSAO,PARA CANTEIRO DE OBRAS,M3-CHAVE 100A,CARGA 3KW,20CV,EXCLUSIVE O FORNECIMENTO DO MEDIDOR</t>
  </si>
  <si>
    <t>02.016.0004-0</t>
  </si>
  <si>
    <t>02.020.0002-0</t>
  </si>
  <si>
    <t>PLACA DE IDENTIFICACAO DE OBRA PUBLICA,TIPO BANNER/PLOTTER,CONSTITUIDA POR LONA E IMPRESSAO DIGITAL,INCLUSIVE SUPORTES DE MADEIRA.FORNECIMENTO E COLOCACAO</t>
  </si>
  <si>
    <t>02.020.0005-0</t>
  </si>
  <si>
    <t>BARRAGEM DE BLOQUEIO DE OBRA NA VIA PUBLICA,DE ACORDO COM ARESOLUCAO DA PREFEITURA-RJ,COMPREENDENDO FORNECIMENTO,COLOCACAO E PINTURA DOS SUPORTES DE MADEIRA COM REAPROVEITAMENTO DO CONJUNTO 40 (QUARENTA) VEZES</t>
  </si>
  <si>
    <t>03.011.0015-1</t>
  </si>
  <si>
    <t>REATERRO DE VALA/CAVA COM MATERIAL DE BOA QUALIDADE,UTILIZANDO VIBRO COMPACTADOR PORTATIL,EXCLUSIVE MATERIAL</t>
  </si>
  <si>
    <t>03.022.0010-0</t>
  </si>
  <si>
    <t>T X KM</t>
  </si>
  <si>
    <t>04.005.0143-1</t>
  </si>
  <si>
    <t>TRANSPORTE DE CARGA DE QUALQUER NATUREZA,EXCLUSIVE AS DESPESAS DE CARGA E DESCARGA,TANTO DE ESPERA DO CAMINHAO COMO DO SERVENTE OU EQUIPAMENTO AUXILIAR,A VELOCIDADE MEDIA DE 30KM/H,EM CAMINHAO BASCULANTE A OLEO DIESEL,COM CAPACIDADE UTIL DE12T</t>
  </si>
  <si>
    <t>04.011.0052-1</t>
  </si>
  <si>
    <t>04.018.0020-1</t>
  </si>
  <si>
    <t>RECEBIMENTO DE CARGA,DESCARGA E MANOBRA DE CAMINHAO BASCULANTE DE 8,00M3 OU 12T</t>
  </si>
  <si>
    <t>06.004.0060-0</t>
  </si>
  <si>
    <t>TUBO DE CONCRETO ARMADO,CLASSE PA-1(NBR 8890/03),PARA GELERIAS DE AGUAS PLUVIAIS,COM DIAMETRO DE 300MM,ATERRO E SOCA ATEA ALTURA DA GERATRIZ SUPERIOR DO TUBO,CONSIDERANDO O MATERIAL DA PROPRIA ESCAVACAO,INCLUSIVE FORNECIMENTO DO MATERIAL PARA REJUNTAMENTO COM ARGAMASSA DE CIMENTO E AREIA,NO TRACO 1:4 E ACERTO DE FUNDO DE VALA.FORNECIMENTO E ASSENTAMENTO</t>
  </si>
  <si>
    <t>06.015.0012-0</t>
  </si>
  <si>
    <t>POCO DE VISITA EM ALVENARIA DE BLOCOS DE CONCRETO(20X20X40CM),PAREDES DE 0,20M DE ESP.C/1,40X1,40X1,50M,P/COLETOR AGUASPLUVIAIS DE 0,90M DE DIAM.UTILIZ.ARG.CIM.AREIA,TRACO 1:4,SENDO PAREDES CHAPISCADAS E REVESTIDAS INTERNAMENTE C/ARG.ENCHIMENTO DOS BLOCOS E BASE EM CONCRETO SIMPLES,TAMPA CONCRETO ARMADO,DEGRAU FERRO FUNDIDO,INCL.FORN.DE TODOS OS MATERIAIS</t>
  </si>
  <si>
    <t>06.015.0030-0</t>
  </si>
  <si>
    <t>CAIXA DE RALO EM ALVENARIA DE BLOCOS DE CONCRETO(20X20X40CM),EM PAREDES DE 0,20M DE ESPESSURA,DE 0,30X0,90X0,90M,PARA AGUAS PLUVIAIS,SENDO AS PAREDES CHAPISCADAS E REVESTIDAS INTERNAMENTE COM ARGAMASSA,ENCHIMENTO DOS BLOCOS E BASE EM CONCRETO SIMPLES FCK=10MPA E GRELHA DE FERRO FUNDIDO DE 135KG,INCLUSIVE FORNECIMENTO DE TODOS OS MATERIAIS</t>
  </si>
  <si>
    <t>06.016.0007-0</t>
  </si>
  <si>
    <t>08.001.0008-0</t>
  </si>
  <si>
    <t>BASE DE BRITA CORRIDA,INCLUSIVE FORNECIMENTO DOS MATERIAIS,MEDIDA APOS A COMPACTACAO</t>
  </si>
  <si>
    <t>08.006.0003-0</t>
  </si>
  <si>
    <t>ARRANCAMENTO E REASSENTAMENTO DE PARALELEPIPEDOS COM LIMPEZADO BETUME ADERENTE SOBRE COLCHAO DE PO-DE-PEDRA,INCLUSIVE FORNECIMENTO DO PO-DE-PEDRA E REJUNTAMENTO COM BETUME E CASCALHINHO,EXCLUSIVE FORNECIMENTO DOS PARALELEPIPEDOS</t>
  </si>
  <si>
    <t>08.011.0001-0</t>
  </si>
  <si>
    <t>SARJETA DE PARALELEPIPEDOS(3 FIADAS),ASSENTE SOBRE COLCHAO DE PO-DE-PEDRA,INCLUSIVE FORNECIMENTO DO PO-DE-PEDRA E BASE DE MACADAME HIDRAULICO,COM 15CM DE ESPESSURA E REJUNTAMENTO COM BETUME E CASCALHINHO</t>
  </si>
  <si>
    <t>08.021.0001-0</t>
  </si>
  <si>
    <t>REGULARIZACAO DE SUBLEITO,DE ACORDO COM AS "INSTRUCOES PARAEXECUCAO",DO DER-RJ.O CUSTO INDENIZA AS OPERACOES DE EXECUCAO E TRANSPORTE DE AGUA E SE APLICA A AREA EFETIVAMENTE REGULARIZADA,EXCLUSIVE TRANSPORTE E ESCAVACAO DE CORRETIVOS</t>
  </si>
  <si>
    <t>08.027.0037-0</t>
  </si>
  <si>
    <t>MEIO-FIO RETO DE CONCRETO SIMPLES FCK=15MPA,PRE-MOLDADO,TIPODER-RJ,MEDINDO 0,15M NA BASE E COM ALTURA DE 0,45M,REJUNTAMENTO COM ARGAMASSA DE CIMENTO E AREIA,NO TRACO 1:3,5,COM FORNECIMENTO DE TODOS OS MATERIAIS,ESCAVACAO E REATERRO</t>
  </si>
  <si>
    <t>08.027.0041-0</t>
  </si>
  <si>
    <t>MEIO-FIO CURVO DE CONCRETO SIMPLES FCK=15MPA,MOLDADO NO LOCAL,TIPO DER-RJ,MEDINDO 0,15M NA BASE E COM ALTURA DE 0,30M,REJUNTAMENTO COM ARGAMASSA DE CIMENTO E AREIA,NO TRACO 1:3,5,COM FORNECIMENTO DE TODOS OS MATERIAIS,ESCAVACAO E REATERRO</t>
  </si>
  <si>
    <t>08.035.0001-0</t>
  </si>
  <si>
    <t>CAMADA DE BLOQUEIO(COLCHAO)DE PO-DE-PEDRA,ESPALHADO E COMPRIMIDO MECANICAMENTE,MEDIDA APOS COMPACTACAO</t>
  </si>
  <si>
    <t>09.009.0004-0</t>
  </si>
  <si>
    <t>CAMADA DE PO-DE-PEDRA ESPALHADA MANUALMENTE,MEDIDA APOS A COMPACTACAO</t>
  </si>
  <si>
    <t>11.023.0002-0</t>
  </si>
  <si>
    <t>13.371.0010-0</t>
  </si>
  <si>
    <t>PATIO DE CONCRETO IMPORTADO DE USINA,NA ESPESSURA DE 8CM, NOTRACO 1:3:3 EM VOLUME, FORMANDO QUADROS DE 1,00X1,00M, COMSARRAFOS DE MADEIRA INCORPORADOS ,EXCLUSIVE PREPARO DO TERRENO</t>
  </si>
  <si>
    <t>15.002.0622-0</t>
  </si>
  <si>
    <t>15.002.0662-0</t>
  </si>
  <si>
    <t>FILTRO ANAEROBIO,DE ANEIS DE CONCRETO PRE-MOLDADO,MEDINDO 1200X2000MM.FORNECIMENTO E COLOCACAO</t>
  </si>
  <si>
    <t>15.002.0668-0</t>
  </si>
  <si>
    <t>SUMIDOURO CILINDRICO,LIGADO A FOSSA,MEDINDO 1200X1500MM,EM ANEIS DE CONCRETO PRE-MOLDADO,EXCLUSIVE FOSSA E MANILHAS.FORNECIMENTO E COLOCACAO</t>
  </si>
  <si>
    <t>17.017.0110-0</t>
  </si>
  <si>
    <t>PINTURA INTERNA OU EXTERNA SOBRE MADEIRA,COM TINTA A OLEO BRILHANTE OU ACETINADA,LIXAMENTO,UMA DEMAO DE VERNIZ ISOLANTEINCOLOR,DUAS DEMAOS DE MASSA PARA MADEIRA,LIXAMENTO E REMOCAO DE PO,UMA DEMAO DE FUNDO SINTETICO NIVELADOR E DUAS DEMAOSDE ACABAMENTO</t>
  </si>
  <si>
    <t>18.025.0005-0</t>
  </si>
  <si>
    <t>20.113.0013-0</t>
  </si>
  <si>
    <t>PO-DE-PEDRA PARA REGIAO DE MACAE,EXCLUSIVE TRANSPORTE,INCLUSIVE CARGA NO CAMINHAO.FORNECIMENTO</t>
  </si>
  <si>
    <t>M2.</t>
  </si>
  <si>
    <t>58.002.0322-1</t>
  </si>
  <si>
    <t>PAVIMENTACAO COM PARALELEPIPEDOS SENDO REJUNTAMENTO COM BETUME E CASCALINHO</t>
  </si>
  <si>
    <t>1.1</t>
  </si>
  <si>
    <t xml:space="preserve"> 1 - ADMINISTRAÇÃO LOCAL</t>
  </si>
  <si>
    <t xml:space="preserve"> 2 - CANTEIRO DE OBRAS  E SERVIÇOS PRELIMINARES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</si>
  <si>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</si>
  <si>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</si>
  <si>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</si>
  <si>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</si>
  <si>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</si>
  <si>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</si>
  <si>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</si>
  <si>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</si>
  <si>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</si>
  <si>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</si>
  <si>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</si>
  <si>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</si>
  <si>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</si>
  <si>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</si>
  <si>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3 - MOVIMENTO DE TERRA, CARGA, TRANSPORTE E DRENAGEM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</si>
  <si>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</si>
  <si>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</si>
  <si>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</si>
  <si>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</si>
  <si>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</si>
  <si>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</si>
  <si>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</si>
  <si>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</si>
  <si>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</si>
  <si>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</si>
  <si>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</si>
  <si>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</si>
  <si>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</si>
  <si>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</si>
  <si>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</si>
  <si>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</si>
  <si>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</si>
  <si>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</si>
  <si>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</si>
  <si>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</si>
  <si>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</si>
  <si>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</si>
  <si>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</si>
  <si>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FONTE</t>
  </si>
  <si>
    <t>CÓDIGO</t>
  </si>
  <si>
    <t xml:space="preserve"> DESCRIÇÃO DOS SERVIÇOS</t>
  </si>
  <si>
    <t>UNID.</t>
  </si>
  <si>
    <t>QUANT.</t>
  </si>
  <si>
    <t xml:space="preserve">PREÇO UNITÁRIO </t>
  </si>
  <si>
    <t xml:space="preserve">PREÇO UNITÁRIO C/ BDI </t>
  </si>
  <si>
    <t>PREÇO TOTAL</t>
  </si>
  <si>
    <t xml:space="preserve">TOTAL  </t>
  </si>
  <si>
    <t>EMOP</t>
  </si>
  <si>
    <t>5 - CALÇADA</t>
  </si>
  <si>
    <t>4 - PAVIMENTAÇÃO</t>
  </si>
  <si>
    <t>X . Taxa representativa das DESPESAS INDIRETAS, exceto tributos e despesas financeiras</t>
  </si>
  <si>
    <t>TIPO</t>
  </si>
  <si>
    <r>
      <t xml:space="preserve">ALÍQUOTA </t>
    </r>
    <r>
      <rPr>
        <b/>
        <sz val="8"/>
        <rFont val="Arial"/>
        <family val="2"/>
      </rPr>
      <t>(%)</t>
    </r>
  </si>
  <si>
    <t>X.1 - Administração Central</t>
  </si>
  <si>
    <t>X.2 - Seguro e Garantia</t>
  </si>
  <si>
    <t>X.3 - Risco</t>
  </si>
  <si>
    <t>X.3 - Mobilização e Desmobilização</t>
  </si>
  <si>
    <t>X =</t>
  </si>
  <si>
    <t>Y . Taxa representativa das DESPESAS FINANCEIRAS</t>
  </si>
  <si>
    <t>Y.1 - Despesas Financeiras</t>
  </si>
  <si>
    <t>Y =</t>
  </si>
  <si>
    <t>Z . Taxa representativa do LUCRO</t>
  </si>
  <si>
    <t>Z.1 - Lucro Presumido</t>
  </si>
  <si>
    <t>Z =</t>
  </si>
  <si>
    <t>I . Taxa representativa da incidência dos TRIBUTOS ( sobre o FATURAMENTO da empresa )</t>
  </si>
  <si>
    <t>I.1 - ISSQN ( Imposto sobre Serviços de Qualquer Natureza ) - Municipal</t>
  </si>
  <si>
    <t>I.2 - COFINS ( Contribuição para o Financiamento da Seguridade Social) - Federal</t>
  </si>
  <si>
    <t>I.3 - P I S ( Programa de Integração Social ) - Federal</t>
  </si>
  <si>
    <t>I.4 -  Contribuição Previdenciária p/ INSS - Federal - Lei 12.844/2013</t>
  </si>
  <si>
    <t>I =</t>
  </si>
  <si>
    <t>B D I - Benefício e Despesas Indiretas</t>
  </si>
  <si>
    <t>B D I  =</t>
  </si>
  <si>
    <t>( 1 + X )  ( 1 + Y )  ( 1 + Z )</t>
  </si>
  <si>
    <t xml:space="preserve"> - 1</t>
  </si>
  <si>
    <r>
      <t>ç</t>
    </r>
    <r>
      <rPr>
        <sz val="8"/>
        <rFont val="Arial"/>
        <family val="2"/>
      </rPr>
      <t xml:space="preserve">  Fórmula do BDI</t>
    </r>
  </si>
  <si>
    <t>( 1 - I )</t>
  </si>
  <si>
    <r>
      <t xml:space="preserve">X </t>
    </r>
    <r>
      <rPr>
        <sz val="10"/>
        <rFont val="Arial"/>
        <family val="2"/>
      </rPr>
      <t xml:space="preserve">é a Taxa somatória das </t>
    </r>
    <r>
      <rPr>
        <b/>
        <sz val="10"/>
        <rFont val="Arial"/>
        <family val="2"/>
      </rPr>
      <t>DESPESAS INDIRETAS</t>
    </r>
    <r>
      <rPr>
        <sz val="10"/>
        <rFont val="Arial"/>
        <family val="2"/>
      </rPr>
      <t>, exceto tributos e despesas financeiras;</t>
    </r>
  </si>
  <si>
    <r>
      <t xml:space="preserve">Y </t>
    </r>
    <r>
      <rPr>
        <sz val="10"/>
        <rFont val="Arial"/>
        <family val="2"/>
      </rPr>
      <t xml:space="preserve">é a Taxa representativa das </t>
    </r>
    <r>
      <rPr>
        <b/>
        <sz val="10"/>
        <rFont val="Arial"/>
        <family val="2"/>
      </rPr>
      <t>DESPESAS FINANCEIRAS</t>
    </r>
    <r>
      <rPr>
        <sz val="10"/>
        <rFont val="Arial"/>
        <family val="2"/>
      </rPr>
      <t>;</t>
    </r>
  </si>
  <si>
    <r>
      <t xml:space="preserve">Z </t>
    </r>
    <r>
      <rPr>
        <sz val="10"/>
        <rFont val="Arial"/>
        <family val="2"/>
      </rPr>
      <t xml:space="preserve">é a Taxa representativa do </t>
    </r>
    <r>
      <rPr>
        <b/>
        <sz val="10"/>
        <rFont val="Arial"/>
        <family val="2"/>
      </rPr>
      <t>LUCRO</t>
    </r>
    <r>
      <rPr>
        <sz val="10"/>
        <rFont val="Arial"/>
        <family val="2"/>
      </rPr>
      <t>;</t>
    </r>
  </si>
  <si>
    <r>
      <t xml:space="preserve">I </t>
    </r>
    <r>
      <rPr>
        <sz val="10"/>
        <rFont val="Arial"/>
        <family val="2"/>
      </rPr>
      <t xml:space="preserve">é a Taxa representativa dos </t>
    </r>
    <r>
      <rPr>
        <b/>
        <sz val="10"/>
        <rFont val="Arial"/>
        <family val="2"/>
      </rPr>
      <t>IMPOSTOS</t>
    </r>
    <r>
      <rPr>
        <sz val="10"/>
        <rFont val="Arial"/>
        <family val="2"/>
      </rPr>
      <t>.</t>
    </r>
  </si>
  <si>
    <t>BARRACAO OBRA C/PAREDES CHAPAS MADEIRA COMPENSADA,PLASTIF.,LISA,COLAGEM FENOLICA,PROVA D`AGUA, COM 10MM ESP.PISO E ESTRUTURA MADEIRA 3ª,COBERTURA TELHAS ONDULADAS 6MM FIBROCIMENTO,EXCL.PINT.E LIGACOES PROVISORIAS,INCL.INST.,APARELHOS,ESQUADRIAS E FERRAG.,PROJ.Nº2005/EMOP,ESCRITORIO,SANITARIOS,DEPOSITOS E TORRE C/CAIXA D`AGUA 500L,REAPROVEITADO 5 VEZES</t>
  </si>
  <si>
    <t>ENTRADA DE SERVICO AEREA,EM MEDIA TENSAO(15KV),PARA 45KVA,INCLUSIVE MEDICAO,POSTE E TODOS OS MATERIAIS ELETRICOS NECESSARIOS,EXCLUSIVE ALUGUEL DO TRANSFORMADOR (VIDE FAMILIA 05.014)</t>
  </si>
  <si>
    <t>ESCAVACAO MECANICA DE VALA,EM MATERIAL DE 2ªCATEGORIA(MOLEDOOU ROCHA MUITO DECOMPOSTA),UTILIZANDO ESCAVADEIRA HIDRAULICA DE 0,78M3,EXCLUSIVE ESCORAMENTO E ESGOTAMENTO,SEM USO DE COMPRESSOR</t>
  </si>
  <si>
    <t>CARGA E DESCARGA MECANICA,COM PA-CARREGADEIRA,COM 1,30M3 DECAPACIDADE,UTILIZANDO CAMINHAO BASCULANTE A OLEO DIESEL,COMCAPACIDADE UTIL DE 8T,CONSIDERADOS PARA O CAMINHAO OS TEMPOSDE ESPERA,MANOBRA,CARGA E DESCARGA E PARA A CARREGADEIRA OSTEMPOS DE ESPERA E OPERACAO PARA CARGAS DE 100T POR DIA DE8H</t>
  </si>
  <si>
    <t>TELA PARA ESTRUTURA DE CONCRETO ARMADO,FORMADA POR FIOS DEACO CA-60,CRUZADAS E SOLDADAS ENTRE SI,FORMANDO MALHAS QUADRADAS DE FIOS COM DIAMETRO DE 4,2MM E ESPACAMENTO ENTRE ELESDE (15X15)CM.FORNECIMENTO</t>
  </si>
  <si>
    <t>FOSSA SEPTICA CILINDRICA,TIPO CAMARA UNICA,DE CONCRETO PRE-MOLDADO,MEDINDO 1200X1500MM.FORNECIMENTO E COLOCACAO</t>
  </si>
  <si>
    <t>BEBEDOURO PURIFICADOR,DE COLUNA,EM ACO INOXIDAVEL,MODELO PRESSAO,COM 2 TORNEIRAS,VAZAO MINIMA DE 30L/H,CONFORME ABNT NBR16236.FORNECIMENTO</t>
  </si>
  <si>
    <r>
      <t>B.D.I  sem Desoneração</t>
    </r>
    <r>
      <rPr>
        <b/>
        <sz val="8"/>
        <rFont val="Arial"/>
        <family val="2"/>
      </rPr>
      <t xml:space="preserve">  </t>
    </r>
    <r>
      <rPr>
        <b/>
        <sz val="8"/>
        <rFont val="Wingdings"/>
        <family val="2"/>
      </rPr>
      <t>è</t>
    </r>
  </si>
  <si>
    <t>Pavimentação e Drenagem da Rua Satiro Coelho</t>
  </si>
  <si>
    <t>Manguinhos - Armação dos Búzios</t>
  </si>
  <si>
    <t>COMP01</t>
  </si>
  <si>
    <t>TUBO DE POLIETILENO DE ALTA DENSIDADE (PEAD),PARA  AGUAS PLUVIAIS,COM DIAMETRO NOMINAL DE 375MM,INCLUSIVE FORNECIMENTO DO MATERIAL PARA LUBRIFICAÇÃO E ACERTO DE FUNDO DE VALA.FORNECIMENTO E ASSENTAMENTO</t>
  </si>
  <si>
    <t>8° MÊS</t>
  </si>
  <si>
    <t>9° MÊS</t>
  </si>
  <si>
    <t>10° MÊS</t>
  </si>
  <si>
    <t>SECRETARIA MUNICIPAL DE OBRAS, SANEAMENTO E DRENAGEM</t>
  </si>
  <si>
    <t>01.090.0000-0</t>
  </si>
  <si>
    <t>ÍNDICE GERAL PARA ADMINISTRAÇÃO LOCAL</t>
  </si>
  <si>
    <t>11° MÊS</t>
  </si>
  <si>
    <t>12° MÊS</t>
  </si>
  <si>
    <t>SINAPI</t>
  </si>
  <si>
    <t>TAMPAO COMPLETO DE FERRO FUNDIDO DUCTIL (NODULAR) ARTICULADO ,CIRCULAR,DN 600MM,COM TAMPA PARA ACESSO DE MANUTENCAO E SOBRETAMPA PARA MANOBRA,CLASSE D400,CONFORME ABNT NBR 10160,ASSENTADO COM ARGAMASSA DE CIMENTO E AREIA,NO TRACO 1:4 EM VOLUME.FORNECIMENTO E ASSENTAMENTO</t>
  </si>
  <si>
    <t>ANEXO II - A - PLANILHA ORÇAMENTÁRIA</t>
  </si>
  <si>
    <t>ANEXO I - C - CRONOGRAMA FÍSICO FINANCEIRO</t>
  </si>
  <si>
    <t>Processo Administrativo nº 7511/2021</t>
  </si>
  <si>
    <t>Tomada de Preços nº 013/2022</t>
  </si>
  <si>
    <t>ANEXO II - B - COMPOSIÇÃO   DO   B.D.I  -  SEM Desoneração - Lei 12.844/13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</si>
</sst>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m&quot;"/>
    <numFmt numFmtId="171" formatCode="#,##0.00&quot; M &quot;"/>
    <numFmt numFmtId="172" formatCode="General\ &quot;DIAS&quot;"/>
    <numFmt numFmtId="173" formatCode="00"/>
    <numFmt numFmtId="174" formatCode="_(&quot;R$ &quot;* #,##0.00_);_(&quot;R$ &quot;* \(#,##0.00\);_(&quot;R$ &quot;* &quot;-&quot;??_);_(@_)"/>
    <numFmt numFmtId="175" formatCode="[$-409]h:mm\ AM/PM;@"/>
    <numFmt numFmtId="176" formatCode="_([$€]* #,##0.00_);_([$€]* \(#,##0.00\);_([$€]* &quot;-&quot;??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0_);_(* \(#,##0.00\);_(* \-??_);_(@_)"/>
    <numFmt numFmtId="180" formatCode="#,##0.00&quot; m &quot;"/>
    <numFmt numFmtId="181" formatCode="&quot;R$ &quot;#,##0.00\ &quot;por metro&quot;"/>
    <numFmt numFmtId="182" formatCode="&quot;BDI = &quot;0.00%"/>
  </numFmts>
  <fonts count="5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8"/>
      <name val="Century Gothic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Verdana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9"/>
      <name val="Arial"/>
      <family val="2"/>
    </font>
    <font>
      <sz val="5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5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0"/>
      <name val="Wingdings"/>
      <family val="2"/>
    </font>
    <font>
      <b/>
      <sz val="7"/>
      <name val="Arial"/>
      <family val="2"/>
    </font>
    <font>
      <b/>
      <sz val="8"/>
      <name val="Wingdings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b/>
      <sz val="8"/>
      <color indexed="12"/>
      <name val="Tahom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double"/>
      <bottom style="medium"/>
    </border>
    <border>
      <left/>
      <right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medium"/>
      <right/>
      <top/>
      <bottom style="medium"/>
    </border>
    <border>
      <left style="thin"/>
      <right style="medium"/>
      <top style="thin"/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4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175" fontId="15" fillId="0" borderId="1">
      <alignment horizontal="center" vertical="center"/>
      <protection/>
    </xf>
    <xf numFmtId="176" fontId="0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9" borderId="2" applyNumberFormat="0" applyFont="0" applyAlignment="0" applyProtection="0"/>
    <xf numFmtId="0" fontId="4" fillId="10" borderId="3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9" fontId="0" fillId="0" borderId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7" applyNumberFormat="0" applyAlignment="0" applyProtection="0"/>
    <xf numFmtId="0" fontId="44" fillId="15" borderId="8" applyNumberFormat="0" applyAlignment="0" applyProtection="0"/>
    <xf numFmtId="0" fontId="45" fillId="15" borderId="7" applyNumberFormat="0" applyAlignment="0" applyProtection="0"/>
    <xf numFmtId="0" fontId="46" fillId="0" borderId="9" applyNumberFormat="0" applyFill="0" applyAlignment="0" applyProtection="0"/>
    <xf numFmtId="0" fontId="47" fillId="16" borderId="10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6" fillId="40" borderId="0" applyNumberFormat="0" applyBorder="0" applyAlignment="0" applyProtection="0"/>
    <xf numFmtId="0" fontId="1" fillId="0" borderId="0">
      <alignment/>
      <protection/>
    </xf>
    <xf numFmtId="0" fontId="1" fillId="10" borderId="3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10" borderId="3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>
      <alignment/>
      <protection/>
    </xf>
    <xf numFmtId="0" fontId="1" fillId="10" borderId="3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0" fillId="0" borderId="0">
      <alignment/>
      <protection/>
    </xf>
  </cellStyleXfs>
  <cellXfs count="208">
    <xf numFmtId="0" fontId="0" fillId="0" borderId="0" xfId="0"/>
    <xf numFmtId="0" fontId="7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171" fontId="0" fillId="0" borderId="0" xfId="20" applyNumberFormat="1" applyFont="1" applyFill="1" applyBorder="1" applyAlignment="1">
      <alignment vertical="center"/>
    </xf>
    <xf numFmtId="9" fontId="14" fillId="0" borderId="0" xfId="0" applyNumberFormat="1" applyFont="1" applyFill="1" applyBorder="1" applyAlignment="1">
      <alignment horizontal="left" vertical="center"/>
    </xf>
    <xf numFmtId="174" fontId="5" fillId="0" borderId="12" xfId="0" applyNumberFormat="1" applyFont="1" applyFill="1" applyBorder="1" applyAlignment="1" applyProtection="1">
      <alignment horizontal="center" vertical="center"/>
      <protection locked="0"/>
    </xf>
    <xf numFmtId="10" fontId="0" fillId="41" borderId="13" xfId="0" applyNumberFormat="1" applyFont="1" applyFill="1" applyBorder="1" applyAlignment="1" applyProtection="1">
      <alignment horizontal="center" vertical="center"/>
      <protection locked="0"/>
    </xf>
    <xf numFmtId="173" fontId="5" fillId="0" borderId="14" xfId="0" applyNumberFormat="1" applyFont="1" applyFill="1" applyBorder="1" applyAlignment="1">
      <alignment vertical="center"/>
    </xf>
    <xf numFmtId="173" fontId="5" fillId="0" borderId="15" xfId="0" applyNumberFormat="1" applyFont="1" applyFill="1" applyBorder="1" applyAlignment="1">
      <alignment vertical="center"/>
    </xf>
    <xf numFmtId="174" fontId="5" fillId="0" borderId="16" xfId="0" applyNumberFormat="1" applyFont="1" applyFill="1" applyBorder="1" applyAlignment="1" applyProtection="1">
      <alignment horizontal="center" vertical="center"/>
      <protection locked="0"/>
    </xf>
    <xf numFmtId="10" fontId="0" fillId="41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14" fontId="3" fillId="0" borderId="0" xfId="0" applyNumberFormat="1" applyFont="1" applyFill="1" applyBorder="1" applyAlignment="1">
      <alignment horizontal="left" vertical="center"/>
    </xf>
    <xf numFmtId="174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0" xfId="43" applyFont="1" applyFill="1" applyBorder="1" applyAlignment="1">
      <alignment vertical="center"/>
      <protection/>
    </xf>
    <xf numFmtId="0" fontId="7" fillId="0" borderId="0" xfId="43" applyFont="1" applyBorder="1" applyAlignment="1">
      <alignment vertical="center"/>
      <protection/>
    </xf>
    <xf numFmtId="49" fontId="9" fillId="0" borderId="0" xfId="43" applyNumberFormat="1" applyFont="1" applyBorder="1" applyAlignment="1">
      <alignment vertical="center"/>
      <protection/>
    </xf>
    <xf numFmtId="1" fontId="11" fillId="0" borderId="0" xfId="43" applyNumberFormat="1" applyFont="1" applyBorder="1" applyAlignment="1">
      <alignment vertical="center"/>
      <protection/>
    </xf>
    <xf numFmtId="0" fontId="2" fillId="0" borderId="0" xfId="43" applyFont="1" applyFill="1" applyBorder="1" applyAlignment="1">
      <alignment horizontal="left" vertical="center"/>
      <protection/>
    </xf>
    <xf numFmtId="0" fontId="0" fillId="0" borderId="0" xfId="43" applyFont="1" applyFill="1" applyBorder="1" applyAlignment="1">
      <alignment horizontal="center" vertical="center"/>
      <protection/>
    </xf>
    <xf numFmtId="0" fontId="0" fillId="0" borderId="0" xfId="43" applyFont="1" applyFill="1" applyBorder="1" applyAlignment="1" applyProtection="1">
      <alignment vertical="center" wrapText="1"/>
      <protection locked="0"/>
    </xf>
    <xf numFmtId="0" fontId="0" fillId="0" borderId="0" xfId="43" applyFont="1" applyFill="1" applyBorder="1" applyAlignment="1">
      <alignment vertical="center"/>
      <protection/>
    </xf>
    <xf numFmtId="164" fontId="0" fillId="0" borderId="0" xfId="75" applyNumberFormat="1" applyFont="1" applyFill="1" applyBorder="1" applyAlignment="1">
      <alignment vertical="center"/>
    </xf>
    <xf numFmtId="0" fontId="13" fillId="0" borderId="0" xfId="43" applyFont="1" applyFill="1" applyBorder="1" applyAlignment="1">
      <alignment horizontal="right" vertical="center"/>
      <protection/>
    </xf>
    <xf numFmtId="4" fontId="0" fillId="0" borderId="0" xfId="43" applyNumberFormat="1" applyFont="1" applyFill="1" applyBorder="1" applyAlignment="1">
      <alignment horizontal="right" vertical="center"/>
      <protection/>
    </xf>
    <xf numFmtId="180" fontId="0" fillId="0" borderId="0" xfId="75" applyNumberFormat="1" applyFont="1" applyFill="1" applyBorder="1" applyAlignment="1">
      <alignment vertical="center"/>
    </xf>
    <xf numFmtId="164" fontId="14" fillId="0" borderId="0" xfId="75" applyNumberFormat="1" applyFont="1" applyFill="1" applyBorder="1" applyAlignment="1">
      <alignment horizontal="right" vertical="center"/>
    </xf>
    <xf numFmtId="181" fontId="14" fillId="0" borderId="0" xfId="43" applyNumberFormat="1" applyFont="1" applyFill="1" applyBorder="1" applyAlignment="1">
      <alignment vertical="center"/>
      <protection/>
    </xf>
    <xf numFmtId="181" fontId="14" fillId="0" borderId="0" xfId="43" applyNumberFormat="1" applyFont="1" applyFill="1" applyBorder="1" applyAlignment="1">
      <alignment horizontal="left" vertical="center"/>
      <protection/>
    </xf>
    <xf numFmtId="9" fontId="14" fillId="0" borderId="0" xfId="43" applyNumberFormat="1" applyFont="1" applyFill="1" applyBorder="1" applyAlignment="1">
      <alignment horizontal="left" vertical="center"/>
      <protection/>
    </xf>
    <xf numFmtId="0" fontId="5" fillId="0" borderId="0" xfId="43" applyFont="1" applyFill="1" applyBorder="1" applyAlignment="1">
      <alignment vertical="center"/>
      <protection/>
    </xf>
    <xf numFmtId="0" fontId="5" fillId="0" borderId="18" xfId="43" applyFont="1" applyFill="1" applyBorder="1" applyAlignment="1">
      <alignment horizontal="center" vertical="center"/>
      <protection/>
    </xf>
    <xf numFmtId="0" fontId="5" fillId="0" borderId="0" xfId="43" applyFont="1" applyFill="1" applyBorder="1" applyAlignment="1">
      <alignment horizontal="center" vertical="center"/>
      <protection/>
    </xf>
    <xf numFmtId="0" fontId="5" fillId="0" borderId="0" xfId="43" applyFont="1" applyFill="1" applyBorder="1" applyAlignment="1">
      <alignment horizontal="center" vertical="center" wrapText="1"/>
      <protection/>
    </xf>
    <xf numFmtId="0" fontId="21" fillId="0" borderId="0" xfId="43" applyFont="1" applyFill="1" applyBorder="1" applyAlignment="1" applyProtection="1">
      <alignment horizontal="center" vertical="center" wrapText="1"/>
      <protection/>
    </xf>
    <xf numFmtId="0" fontId="21" fillId="0" borderId="0" xfId="43" applyFont="1" applyFill="1" applyBorder="1" applyAlignment="1" applyProtection="1">
      <alignment horizontal="center" vertical="center"/>
      <protection/>
    </xf>
    <xf numFmtId="164" fontId="21" fillId="0" borderId="0" xfId="75" applyNumberFormat="1" applyFont="1" applyFill="1" applyBorder="1" applyAlignment="1" applyProtection="1">
      <alignment horizontal="center" vertical="center"/>
      <protection/>
    </xf>
    <xf numFmtId="0" fontId="21" fillId="0" borderId="19" xfId="43" applyFont="1" applyFill="1" applyBorder="1" applyAlignment="1" applyProtection="1">
      <alignment horizontal="center" vertical="center"/>
      <protection/>
    </xf>
    <xf numFmtId="0" fontId="5" fillId="41" borderId="20" xfId="43" applyFont="1" applyFill="1" applyBorder="1" applyAlignment="1">
      <alignment horizontal="left" vertical="center"/>
      <protection/>
    </xf>
    <xf numFmtId="0" fontId="5" fillId="41" borderId="21" xfId="43" applyFont="1" applyFill="1" applyBorder="1" applyAlignment="1">
      <alignment horizontal="left" vertical="center"/>
      <protection/>
    </xf>
    <xf numFmtId="0" fontId="5" fillId="41" borderId="21" xfId="43" applyFont="1" applyFill="1" applyBorder="1" applyAlignment="1">
      <alignment horizontal="center" vertical="center" wrapText="1"/>
      <protection/>
    </xf>
    <xf numFmtId="0" fontId="21" fillId="41" borderId="21" xfId="43" applyFont="1" applyFill="1" applyBorder="1" applyAlignment="1" applyProtection="1">
      <alignment horizontal="center" vertical="center" wrapText="1"/>
      <protection/>
    </xf>
    <xf numFmtId="0" fontId="21" fillId="41" borderId="21" xfId="43" applyFont="1" applyFill="1" applyBorder="1" applyAlignment="1" applyProtection="1">
      <alignment horizontal="center" vertical="center"/>
      <protection/>
    </xf>
    <xf numFmtId="164" fontId="21" fillId="41" borderId="21" xfId="75" applyNumberFormat="1" applyFont="1" applyFill="1" applyBorder="1" applyAlignment="1" applyProtection="1">
      <alignment horizontal="center" vertical="center"/>
      <protection/>
    </xf>
    <xf numFmtId="4" fontId="21" fillId="41" borderId="22" xfId="43" applyNumberFormat="1" applyFont="1" applyFill="1" applyBorder="1" applyAlignment="1" applyProtection="1">
      <alignment horizontal="center" vertical="center"/>
      <protection/>
    </xf>
    <xf numFmtId="0" fontId="0" fillId="0" borderId="23" xfId="43" applyFill="1" applyBorder="1" applyAlignment="1">
      <alignment horizontal="center" vertical="center"/>
      <protection/>
    </xf>
    <xf numFmtId="0" fontId="0" fillId="0" borderId="24" xfId="43" applyFont="1" applyFill="1" applyBorder="1" applyAlignment="1">
      <alignment horizontal="center" vertical="center"/>
      <protection/>
    </xf>
    <xf numFmtId="0" fontId="0" fillId="0" borderId="1" xfId="43" applyFont="1" applyFill="1" applyBorder="1" applyAlignment="1">
      <alignment horizontal="center" vertical="center"/>
      <protection/>
    </xf>
    <xf numFmtId="0" fontId="0" fillId="0" borderId="1" xfId="43" applyFont="1" applyFill="1" applyBorder="1" applyAlignment="1">
      <alignment horizontal="left" vertical="center" wrapText="1"/>
      <protection/>
    </xf>
    <xf numFmtId="164" fontId="0" fillId="0" borderId="1" xfId="75" applyNumberFormat="1" applyFont="1" applyFill="1" applyBorder="1" applyAlignment="1">
      <alignment horizontal="center" vertical="center"/>
    </xf>
    <xf numFmtId="164" fontId="0" fillId="0" borderId="1" xfId="43" applyNumberFormat="1" applyFont="1" applyFill="1" applyBorder="1" applyAlignment="1">
      <alignment horizontal="center" vertical="center"/>
      <protection/>
    </xf>
    <xf numFmtId="164" fontId="0" fillId="0" borderId="25" xfId="43" applyNumberFormat="1" applyFont="1" applyFill="1" applyBorder="1" applyAlignment="1">
      <alignment horizontal="center" vertical="center"/>
      <protection/>
    </xf>
    <xf numFmtId="164" fontId="5" fillId="41" borderId="26" xfId="69" applyFont="1" applyFill="1" applyBorder="1" applyAlignment="1">
      <alignment horizontal="center" vertical="center"/>
    </xf>
    <xf numFmtId="0" fontId="0" fillId="0" borderId="0" xfId="43" applyFont="1" applyAlignment="1">
      <alignment vertical="center"/>
      <protection/>
    </xf>
    <xf numFmtId="0" fontId="0" fillId="0" borderId="0" xfId="43" applyFont="1" applyFill="1" applyBorder="1" applyAlignment="1">
      <alignment vertical="center" wrapText="1"/>
      <protection/>
    </xf>
    <xf numFmtId="0" fontId="0" fillId="0" borderId="0" xfId="43" applyBorder="1">
      <alignment/>
      <protection/>
    </xf>
    <xf numFmtId="0" fontId="22" fillId="0" borderId="0" xfId="43" applyFont="1" applyBorder="1" applyAlignment="1">
      <alignment horizontal="left" vertical="top"/>
      <protection/>
    </xf>
    <xf numFmtId="0" fontId="0" fillId="0" borderId="0" xfId="43">
      <alignment/>
      <protection/>
    </xf>
    <xf numFmtId="0" fontId="0" fillId="0" borderId="0" xfId="43" applyAlignment="1">
      <alignment vertical="center"/>
      <protection/>
    </xf>
    <xf numFmtId="0" fontId="24" fillId="0" borderId="0" xfId="43" applyFont="1" applyAlignment="1">
      <alignment/>
      <protection/>
    </xf>
    <xf numFmtId="0" fontId="24" fillId="0" borderId="0" xfId="43" applyFont="1" applyAlignment="1">
      <alignment horizontal="centerContinuous"/>
      <protection/>
    </xf>
    <xf numFmtId="0" fontId="2" fillId="0" borderId="0" xfId="43" applyFont="1" applyAlignment="1">
      <alignment horizontal="centerContinuous"/>
      <protection/>
    </xf>
    <xf numFmtId="0" fontId="0" fillId="0" borderId="0" xfId="43" applyAlignment="1">
      <alignment horizontal="centerContinuous"/>
      <protection/>
    </xf>
    <xf numFmtId="0" fontId="26" fillId="0" borderId="0" xfId="43" applyFont="1" applyAlignment="1">
      <alignment vertical="center"/>
      <protection/>
    </xf>
    <xf numFmtId="0" fontId="7" fillId="0" borderId="1" xfId="43" applyFont="1" applyBorder="1" applyAlignment="1">
      <alignment horizontal="center" vertical="center" wrapText="1"/>
      <protection/>
    </xf>
    <xf numFmtId="0" fontId="0" fillId="0" borderId="25" xfId="43" applyFont="1" applyBorder="1" applyAlignment="1">
      <alignment vertical="center"/>
      <protection/>
    </xf>
    <xf numFmtId="0" fontId="0" fillId="0" borderId="27" xfId="43" applyFont="1" applyBorder="1" applyAlignment="1">
      <alignment vertical="center"/>
      <protection/>
    </xf>
    <xf numFmtId="10" fontId="0" fillId="0" borderId="27" xfId="23" applyNumberFormat="1" applyFont="1" applyFill="1" applyBorder="1" applyAlignment="1">
      <alignment horizontal="center" vertical="center"/>
    </xf>
    <xf numFmtId="4" fontId="0" fillId="0" borderId="27" xfId="43" applyNumberFormat="1" applyFont="1" applyBorder="1" applyAlignment="1">
      <alignment vertical="center"/>
      <protection/>
    </xf>
    <xf numFmtId="2" fontId="27" fillId="42" borderId="1" xfId="23" applyNumberFormat="1" applyFont="1" applyFill="1" applyBorder="1" applyAlignment="1">
      <alignment horizontal="center" vertical="center"/>
    </xf>
    <xf numFmtId="2" fontId="0" fillId="42" borderId="1" xfId="23" applyNumberFormat="1" applyFont="1" applyFill="1" applyBorder="1" applyAlignment="1">
      <alignment horizontal="center" vertical="center"/>
    </xf>
    <xf numFmtId="2" fontId="25" fillId="0" borderId="1" xfId="23" applyNumberFormat="1" applyFont="1" applyFill="1" applyBorder="1" applyAlignment="1">
      <alignment horizontal="center" vertical="center"/>
    </xf>
    <xf numFmtId="0" fontId="0" fillId="0" borderId="28" xfId="43" applyFont="1" applyBorder="1" applyAlignment="1">
      <alignment vertical="center"/>
      <protection/>
    </xf>
    <xf numFmtId="0" fontId="0" fillId="0" borderId="29" xfId="43" applyFont="1" applyBorder="1" applyAlignment="1">
      <alignment vertical="center"/>
      <protection/>
    </xf>
    <xf numFmtId="0" fontId="0" fillId="0" borderId="30" xfId="43" applyFont="1" applyBorder="1" applyAlignment="1">
      <alignment vertical="center"/>
      <protection/>
    </xf>
    <xf numFmtId="10" fontId="0" fillId="0" borderId="30" xfId="23" applyNumberFormat="1" applyFont="1" applyFill="1" applyBorder="1" applyAlignment="1">
      <alignment horizontal="center" vertical="center"/>
    </xf>
    <xf numFmtId="4" fontId="0" fillId="0" borderId="30" xfId="43" applyNumberFormat="1" applyFont="1" applyBorder="1" applyAlignment="1">
      <alignment vertical="center"/>
      <protection/>
    </xf>
    <xf numFmtId="4" fontId="0" fillId="0" borderId="24" xfId="43" applyNumberFormat="1" applyFont="1" applyBorder="1" applyAlignment="1">
      <alignment vertical="center"/>
      <protection/>
    </xf>
    <xf numFmtId="2" fontId="23" fillId="42" borderId="1" xfId="23" applyNumberFormat="1" applyFont="1" applyFill="1" applyBorder="1" applyAlignment="1">
      <alignment horizontal="center" vertical="center"/>
    </xf>
    <xf numFmtId="0" fontId="28" fillId="0" borderId="31" xfId="43" applyFont="1" applyBorder="1">
      <alignment/>
      <protection/>
    </xf>
    <xf numFmtId="0" fontId="13" fillId="0" borderId="31" xfId="43" applyFont="1" applyBorder="1">
      <alignment/>
      <protection/>
    </xf>
    <xf numFmtId="0" fontId="7" fillId="0" borderId="31" xfId="43" applyFont="1" applyBorder="1">
      <alignment/>
      <protection/>
    </xf>
    <xf numFmtId="0" fontId="7" fillId="0" borderId="31" xfId="43" applyFont="1" applyBorder="1" applyAlignment="1">
      <alignment horizontal="center" vertical="center" wrapText="1"/>
      <protection/>
    </xf>
    <xf numFmtId="2" fontId="28" fillId="0" borderId="31" xfId="43" applyNumberFormat="1" applyFont="1" applyBorder="1" applyAlignment="1">
      <alignment horizontal="center" vertical="center"/>
      <protection/>
    </xf>
    <xf numFmtId="0" fontId="0" fillId="0" borderId="32" xfId="43" applyBorder="1">
      <alignment/>
      <protection/>
    </xf>
    <xf numFmtId="0" fontId="5" fillId="0" borderId="0" xfId="43" applyFont="1" applyBorder="1" applyAlignment="1">
      <alignment horizontal="right" vertical="center"/>
      <protection/>
    </xf>
    <xf numFmtId="49" fontId="30" fillId="0" borderId="0" xfId="43" applyNumberFormat="1" applyFont="1" applyBorder="1" applyAlignment="1">
      <alignment horizontal="center" vertical="center"/>
      <protection/>
    </xf>
    <xf numFmtId="0" fontId="0" fillId="0" borderId="0" xfId="43" applyBorder="1" applyAlignment="1">
      <alignment horizontal="center" vertical="center"/>
      <protection/>
    </xf>
    <xf numFmtId="49" fontId="5" fillId="0" borderId="0" xfId="43" applyNumberFormat="1" applyFont="1" applyBorder="1" applyAlignment="1">
      <alignment horizontal="left" vertical="center"/>
      <protection/>
    </xf>
    <xf numFmtId="0" fontId="7" fillId="0" borderId="0" xfId="43" applyFont="1" applyFill="1" applyBorder="1">
      <alignment/>
      <protection/>
    </xf>
    <xf numFmtId="0" fontId="5" fillId="0" borderId="0" xfId="43" applyFont="1">
      <alignment/>
      <protection/>
    </xf>
    <xf numFmtId="10" fontId="5" fillId="0" borderId="0" xfId="72" applyNumberFormat="1" applyFont="1" applyFill="1" applyBorder="1" applyAlignment="1">
      <alignment vertical="center"/>
    </xf>
    <xf numFmtId="174" fontId="5" fillId="0" borderId="16" xfId="0" applyNumberFormat="1" applyFont="1" applyFill="1" applyBorder="1" applyAlignment="1" applyProtection="1">
      <alignment horizontal="center" vertical="center"/>
      <protection locked="0"/>
    </xf>
    <xf numFmtId="43" fontId="0" fillId="0" borderId="0" xfId="43" applyNumberFormat="1" applyFont="1" applyFill="1" applyBorder="1" applyAlignment="1">
      <alignment vertical="center"/>
      <protection/>
    </xf>
    <xf numFmtId="4" fontId="0" fillId="0" borderId="0" xfId="43" applyNumberFormat="1" applyFont="1" applyFill="1" applyBorder="1" applyAlignment="1">
      <alignment vertical="center"/>
      <protection/>
    </xf>
    <xf numFmtId="1" fontId="5" fillId="0" borderId="0" xfId="43" applyNumberFormat="1" applyFont="1" applyBorder="1" applyAlignment="1">
      <alignment vertical="center"/>
      <protection/>
    </xf>
    <xf numFmtId="1" fontId="0" fillId="0" borderId="0" xfId="43" applyNumberFormat="1" applyFont="1" applyBorder="1" applyAlignment="1">
      <alignment/>
      <protection/>
    </xf>
    <xf numFmtId="1" fontId="8" fillId="0" borderId="0" xfId="43" applyNumberFormat="1" applyFont="1" applyBorder="1" applyAlignment="1">
      <alignment vertical="center"/>
      <protection/>
    </xf>
    <xf numFmtId="174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21" fillId="41" borderId="33" xfId="43" applyFont="1" applyFill="1" applyBorder="1" applyAlignment="1" applyProtection="1">
      <alignment horizontal="center" vertical="center" wrapText="1"/>
      <protection/>
    </xf>
    <xf numFmtId="0" fontId="21" fillId="41" borderId="13" xfId="43" applyFont="1" applyFill="1" applyBorder="1" applyAlignment="1" applyProtection="1">
      <alignment horizontal="center" vertical="center" wrapText="1"/>
      <protection/>
    </xf>
    <xf numFmtId="164" fontId="5" fillId="41" borderId="34" xfId="69" applyFont="1" applyFill="1" applyBorder="1" applyAlignment="1">
      <alignment horizontal="right" vertical="center"/>
    </xf>
    <xf numFmtId="164" fontId="5" fillId="41" borderId="35" xfId="69" applyFont="1" applyFill="1" applyBorder="1" applyAlignment="1">
      <alignment horizontal="right" vertical="center"/>
    </xf>
    <xf numFmtId="164" fontId="5" fillId="41" borderId="36" xfId="69" applyFont="1" applyFill="1" applyBorder="1" applyAlignment="1">
      <alignment horizontal="right" vertical="center"/>
    </xf>
    <xf numFmtId="0" fontId="21" fillId="41" borderId="33" xfId="43" applyFont="1" applyFill="1" applyBorder="1" applyAlignment="1" applyProtection="1">
      <alignment horizontal="center" vertical="center"/>
      <protection/>
    </xf>
    <xf numFmtId="0" fontId="5" fillId="41" borderId="13" xfId="43" applyFont="1" applyFill="1" applyBorder="1" applyAlignment="1">
      <alignment horizontal="center" vertical="center"/>
      <protection/>
    </xf>
    <xf numFmtId="0" fontId="21" fillId="41" borderId="13" xfId="43" applyFont="1" applyFill="1" applyBorder="1" applyAlignment="1" applyProtection="1">
      <alignment horizontal="center" vertical="center"/>
      <protection/>
    </xf>
    <xf numFmtId="0" fontId="5" fillId="41" borderId="33" xfId="43" applyFont="1" applyFill="1" applyBorder="1" applyAlignment="1">
      <alignment horizontal="center" vertical="center" wrapText="1"/>
      <protection/>
    </xf>
    <xf numFmtId="0" fontId="5" fillId="41" borderId="13" xfId="43" applyFont="1" applyFill="1" applyBorder="1" applyAlignment="1">
      <alignment horizontal="center" vertical="center" wrapText="1"/>
      <protection/>
    </xf>
    <xf numFmtId="164" fontId="21" fillId="41" borderId="33" xfId="75" applyNumberFormat="1" applyFont="1" applyFill="1" applyBorder="1" applyAlignment="1" applyProtection="1">
      <alignment horizontal="center" vertical="center"/>
      <protection/>
    </xf>
    <xf numFmtId="164" fontId="21" fillId="41" borderId="13" xfId="75" applyNumberFormat="1" applyFont="1" applyFill="1" applyBorder="1" applyAlignment="1" applyProtection="1">
      <alignment horizontal="center" vertical="center"/>
      <protection/>
    </xf>
    <xf numFmtId="0" fontId="5" fillId="41" borderId="14" xfId="43" applyFont="1" applyFill="1" applyBorder="1" applyAlignment="1">
      <alignment horizontal="center" vertical="center"/>
      <protection/>
    </xf>
    <xf numFmtId="0" fontId="5" fillId="41" borderId="15" xfId="43" applyFont="1" applyFill="1" applyBorder="1" applyAlignment="1">
      <alignment horizontal="center" vertical="center"/>
      <protection/>
    </xf>
    <xf numFmtId="0" fontId="5" fillId="41" borderId="37" xfId="43" applyFont="1" applyFill="1" applyBorder="1" applyAlignment="1">
      <alignment horizontal="center" vertical="center"/>
      <protection/>
    </xf>
    <xf numFmtId="1" fontId="0" fillId="0" borderId="0" xfId="43" applyNumberFormat="1" applyFont="1" applyBorder="1" applyAlignment="1">
      <alignment horizontal="center"/>
      <protection/>
    </xf>
    <xf numFmtId="1" fontId="5" fillId="0" borderId="0" xfId="43" applyNumberFormat="1" applyFont="1" applyBorder="1" applyAlignment="1">
      <alignment horizontal="center" vertical="center"/>
      <protection/>
    </xf>
    <xf numFmtId="1" fontId="8" fillId="0" borderId="0" xfId="43" applyNumberFormat="1" applyFont="1" applyBorder="1" applyAlignment="1">
      <alignment horizontal="center" vertical="center"/>
      <protection/>
    </xf>
    <xf numFmtId="182" fontId="5" fillId="0" borderId="0" xfId="76" applyNumberFormat="1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174" fontId="5" fillId="0" borderId="16" xfId="0" applyNumberFormat="1" applyFont="1" applyFill="1" applyBorder="1" applyAlignment="1" applyProtection="1">
      <alignment horizontal="center" vertical="center"/>
      <protection locked="0"/>
    </xf>
    <xf numFmtId="174" fontId="5" fillId="0" borderId="42" xfId="0" applyNumberFormat="1" applyFont="1" applyFill="1" applyBorder="1" applyAlignment="1" applyProtection="1">
      <alignment horizontal="center" vertical="center"/>
      <protection locked="0"/>
    </xf>
    <xf numFmtId="174" fontId="5" fillId="0" borderId="43" xfId="0" applyNumberFormat="1" applyFont="1" applyFill="1" applyBorder="1" applyAlignment="1" applyProtection="1">
      <alignment horizontal="center" vertical="center"/>
      <protection locked="0"/>
    </xf>
    <xf numFmtId="173" fontId="2" fillId="0" borderId="44" xfId="0" applyNumberFormat="1" applyFont="1" applyFill="1" applyBorder="1" applyAlignment="1">
      <alignment horizontal="center" vertical="center"/>
    </xf>
    <xf numFmtId="173" fontId="2" fillId="0" borderId="45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174" fontId="5" fillId="0" borderId="33" xfId="0" applyNumberFormat="1" applyFont="1" applyFill="1" applyBorder="1" applyAlignment="1" applyProtection="1">
      <alignment horizontal="center" vertical="center"/>
      <protection locked="0"/>
    </xf>
    <xf numFmtId="174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41" borderId="33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 vertical="center"/>
    </xf>
    <xf numFmtId="172" fontId="2" fillId="41" borderId="33" xfId="0" applyNumberFormat="1" applyFont="1" applyFill="1" applyBorder="1" applyAlignment="1" applyProtection="1">
      <alignment horizontal="center" vertical="center" wrapText="1"/>
      <protection/>
    </xf>
    <xf numFmtId="172" fontId="2" fillId="41" borderId="13" xfId="0" applyNumberFormat="1" applyFont="1" applyFill="1" applyBorder="1" applyAlignment="1" applyProtection="1">
      <alignment horizontal="center" vertical="center" wrapText="1"/>
      <protection/>
    </xf>
    <xf numFmtId="173" fontId="2" fillId="0" borderId="38" xfId="0" applyNumberFormat="1" applyFont="1" applyFill="1" applyBorder="1" applyAlignment="1">
      <alignment horizontal="center" vertical="center"/>
    </xf>
    <xf numFmtId="173" fontId="2" fillId="0" borderId="4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top"/>
    </xf>
    <xf numFmtId="0" fontId="2" fillId="41" borderId="14" xfId="0" applyFont="1" applyFill="1" applyBorder="1" applyAlignment="1">
      <alignment horizontal="center" vertical="center"/>
    </xf>
    <xf numFmtId="0" fontId="2" fillId="41" borderId="15" xfId="0" applyFont="1" applyFill="1" applyBorder="1" applyAlignment="1">
      <alignment horizontal="center" vertical="center"/>
    </xf>
    <xf numFmtId="0" fontId="2" fillId="41" borderId="37" xfId="0" applyFont="1" applyFill="1" applyBorder="1" applyAlignment="1">
      <alignment horizontal="center" vertical="center"/>
    </xf>
    <xf numFmtId="0" fontId="2" fillId="41" borderId="20" xfId="0" applyFont="1" applyFill="1" applyBorder="1" applyAlignment="1">
      <alignment horizontal="center" vertical="center"/>
    </xf>
    <xf numFmtId="0" fontId="2" fillId="41" borderId="21" xfId="0" applyFont="1" applyFill="1" applyBorder="1" applyAlignment="1">
      <alignment horizontal="center" vertical="center"/>
    </xf>
    <xf numFmtId="0" fontId="2" fillId="41" borderId="18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5" fillId="42" borderId="51" xfId="43" applyFont="1" applyFill="1" applyBorder="1" applyAlignment="1">
      <alignment horizontal="right" vertical="center"/>
      <protection/>
    </xf>
    <xf numFmtId="0" fontId="5" fillId="42" borderId="52" xfId="43" applyFont="1" applyFill="1" applyBorder="1" applyAlignment="1">
      <alignment horizontal="right" vertical="center"/>
      <protection/>
    </xf>
    <xf numFmtId="0" fontId="5" fillId="42" borderId="53" xfId="43" applyFont="1" applyFill="1" applyBorder="1" applyAlignment="1">
      <alignment horizontal="right" vertical="center"/>
      <protection/>
    </xf>
    <xf numFmtId="0" fontId="5" fillId="42" borderId="54" xfId="43" applyFont="1" applyFill="1" applyBorder="1" applyAlignment="1">
      <alignment horizontal="right" vertical="center"/>
      <protection/>
    </xf>
    <xf numFmtId="10" fontId="5" fillId="42" borderId="55" xfId="43" applyNumberFormat="1" applyFont="1" applyFill="1" applyBorder="1" applyAlignment="1">
      <alignment horizontal="center" vertical="center"/>
      <protection/>
    </xf>
    <xf numFmtId="10" fontId="5" fillId="42" borderId="56" xfId="43" applyNumberFormat="1" applyFont="1" applyFill="1" applyBorder="1" applyAlignment="1">
      <alignment horizontal="center" vertical="center"/>
      <protection/>
    </xf>
    <xf numFmtId="0" fontId="5" fillId="0" borderId="0" xfId="43" applyFont="1" applyBorder="1" applyAlignment="1">
      <alignment vertical="center"/>
      <protection/>
    </xf>
    <xf numFmtId="0" fontId="25" fillId="43" borderId="25" xfId="43" applyFont="1" applyFill="1" applyBorder="1" applyAlignment="1">
      <alignment horizontal="right" vertical="center"/>
      <protection/>
    </xf>
    <xf numFmtId="0" fontId="25" fillId="43" borderId="27" xfId="43" applyFont="1" applyFill="1" applyBorder="1" applyAlignment="1">
      <alignment horizontal="right" vertical="center"/>
      <protection/>
    </xf>
    <xf numFmtId="0" fontId="25" fillId="43" borderId="24" xfId="43" applyFont="1" applyFill="1" applyBorder="1" applyAlignment="1">
      <alignment horizontal="right" vertical="center"/>
      <protection/>
    </xf>
    <xf numFmtId="0" fontId="25" fillId="0" borderId="0" xfId="43" applyFont="1" applyFill="1" applyBorder="1" applyAlignment="1">
      <alignment horizontal="left"/>
      <protection/>
    </xf>
    <xf numFmtId="0" fontId="5" fillId="0" borderId="20" xfId="43" applyFont="1" applyBorder="1" applyAlignment="1">
      <alignment horizontal="right" vertical="center"/>
      <protection/>
    </xf>
    <xf numFmtId="0" fontId="5" fillId="0" borderId="18" xfId="43" applyFont="1" applyBorder="1" applyAlignment="1">
      <alignment horizontal="right" vertical="center"/>
      <protection/>
    </xf>
    <xf numFmtId="0" fontId="5" fillId="0" borderId="57" xfId="43" applyFont="1" applyBorder="1" applyAlignment="1">
      <alignment horizontal="right" vertical="center"/>
      <protection/>
    </xf>
    <xf numFmtId="0" fontId="5" fillId="0" borderId="15" xfId="43" applyFont="1" applyBorder="1" applyAlignment="1">
      <alignment horizontal="center"/>
      <protection/>
    </xf>
    <xf numFmtId="49" fontId="5" fillId="0" borderId="21" xfId="43" applyNumberFormat="1" applyFont="1" applyBorder="1" applyAlignment="1">
      <alignment horizontal="left" vertical="center"/>
      <protection/>
    </xf>
    <xf numFmtId="49" fontId="5" fillId="0" borderId="0" xfId="43" applyNumberFormat="1" applyFont="1" applyBorder="1" applyAlignment="1">
      <alignment horizontal="left" vertical="center"/>
      <protection/>
    </xf>
    <xf numFmtId="49" fontId="5" fillId="0" borderId="32" xfId="43" applyNumberFormat="1" applyFont="1" applyBorder="1" applyAlignment="1">
      <alignment horizontal="left" vertical="center"/>
      <protection/>
    </xf>
    <xf numFmtId="0" fontId="29" fillId="0" borderId="22" xfId="43" applyFont="1" applyFill="1" applyBorder="1" applyAlignment="1">
      <alignment horizontal="center" vertical="center"/>
      <protection/>
    </xf>
    <xf numFmtId="0" fontId="7" fillId="0" borderId="19" xfId="43" applyFont="1" applyFill="1" applyBorder="1" applyAlignment="1">
      <alignment horizontal="center" vertical="center"/>
      <protection/>
    </xf>
    <xf numFmtId="0" fontId="7" fillId="0" borderId="50" xfId="43" applyFont="1" applyFill="1" applyBorder="1" applyAlignment="1">
      <alignment horizontal="center" vertical="center"/>
      <protection/>
    </xf>
    <xf numFmtId="49" fontId="30" fillId="0" borderId="21" xfId="43" applyNumberFormat="1" applyFont="1" applyBorder="1" applyAlignment="1">
      <alignment horizontal="center" vertical="center"/>
      <protection/>
    </xf>
    <xf numFmtId="49" fontId="30" fillId="0" borderId="32" xfId="43" applyNumberFormat="1" applyFont="1" applyBorder="1" applyAlignment="1">
      <alignment horizontal="center" vertical="center"/>
      <protection/>
    </xf>
    <xf numFmtId="49" fontId="5" fillId="0" borderId="21" xfId="43" applyNumberFormat="1" applyFont="1" applyBorder="1" applyAlignment="1">
      <alignment horizontal="center" vertical="center"/>
      <protection/>
    </xf>
    <xf numFmtId="0" fontId="0" fillId="0" borderId="21" xfId="43" applyBorder="1" applyAlignment="1">
      <alignment horizontal="center" vertical="center"/>
      <protection/>
    </xf>
    <xf numFmtId="0" fontId="0" fillId="0" borderId="32" xfId="43" applyBorder="1" applyAlignment="1">
      <alignment horizontal="center" vertical="center"/>
      <protection/>
    </xf>
    <xf numFmtId="0" fontId="7" fillId="0" borderId="25" xfId="43" applyFont="1" applyBorder="1" applyAlignment="1">
      <alignment horizontal="center" vertical="center" wrapText="1"/>
      <protection/>
    </xf>
    <xf numFmtId="0" fontId="7" fillId="0" borderId="27" xfId="43" applyFont="1" applyBorder="1" applyAlignment="1">
      <alignment horizontal="center" vertical="center" wrapText="1"/>
      <protection/>
    </xf>
    <xf numFmtId="0" fontId="7" fillId="0" borderId="24" xfId="43" applyFont="1" applyBorder="1" applyAlignment="1">
      <alignment horizontal="center" vertical="center" wrapText="1"/>
      <protection/>
    </xf>
    <xf numFmtId="0" fontId="25" fillId="44" borderId="25" xfId="43" applyFont="1" applyFill="1" applyBorder="1" applyAlignment="1">
      <alignment horizontal="left" vertical="center"/>
      <protection/>
    </xf>
    <xf numFmtId="0" fontId="25" fillId="44" borderId="27" xfId="43" applyFont="1" applyFill="1" applyBorder="1" applyAlignment="1">
      <alignment horizontal="left" vertical="center"/>
      <protection/>
    </xf>
    <xf numFmtId="0" fontId="25" fillId="44" borderId="24" xfId="43" applyFont="1" applyFill="1" applyBorder="1" applyAlignment="1">
      <alignment horizontal="left" vertical="center"/>
      <protection/>
    </xf>
    <xf numFmtId="0" fontId="0" fillId="0" borderId="25" xfId="43" applyFont="1" applyBorder="1" applyAlignment="1">
      <alignment horizontal="left" vertical="center"/>
      <protection/>
    </xf>
    <xf numFmtId="0" fontId="0" fillId="0" borderId="27" xfId="43" applyFont="1" applyBorder="1" applyAlignment="1">
      <alignment horizontal="left" vertical="center"/>
      <protection/>
    </xf>
    <xf numFmtId="0" fontId="0" fillId="0" borderId="24" xfId="43" applyFont="1" applyBorder="1" applyAlignment="1">
      <alignment horizontal="left" vertical="center"/>
      <protection/>
    </xf>
    <xf numFmtId="1" fontId="11" fillId="0" borderId="0" xfId="43" applyNumberFormat="1" applyFont="1" applyBorder="1" applyAlignment="1">
      <alignment horizontal="center" vertical="center"/>
      <protection/>
    </xf>
    <xf numFmtId="0" fontId="13" fillId="0" borderId="0" xfId="43" applyFont="1" applyFill="1" applyBorder="1" applyAlignment="1">
      <alignment horizontal="center" vertical="center"/>
      <protection/>
    </xf>
    <xf numFmtId="181" fontId="14" fillId="0" borderId="0" xfId="43" applyNumberFormat="1" applyFont="1" applyFill="1" applyBorder="1" applyAlignment="1">
      <alignment horizontal="center" vertical="center"/>
      <protection/>
    </xf>
    <xf numFmtId="4" fontId="0" fillId="0" borderId="58" xfId="43" applyNumberFormat="1" applyFont="1" applyFill="1" applyBorder="1" applyAlignment="1" applyProtection="1">
      <alignment horizontal="center" vertical="center"/>
      <protection locked="0"/>
    </xf>
    <xf numFmtId="164" fontId="0" fillId="0" borderId="0" xfId="43" applyNumberFormat="1" applyFont="1" applyFill="1" applyBorder="1" applyAlignment="1">
      <alignment horizontal="center" vertical="center"/>
      <protection/>
    </xf>
    <xf numFmtId="0" fontId="2" fillId="0" borderId="0" xfId="43" applyFont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</cellXfs>
  <cellStyles count="13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eparador de milhares 2 2" xfId="20"/>
    <cellStyle name="Normal 9 2" xfId="21"/>
    <cellStyle name="Separador de milhares 2 2 3" xfId="22"/>
    <cellStyle name="Porcentagem 2" xfId="23"/>
    <cellStyle name="Normal 13" xfId="24"/>
    <cellStyle name="Normal 2" xfId="25"/>
    <cellStyle name="Normal 2 2" xfId="26"/>
    <cellStyle name="Normal 3" xfId="27"/>
    <cellStyle name="Moeda 2" xfId="28"/>
    <cellStyle name="20% - Ênfase1 2" xfId="29"/>
    <cellStyle name="20% - Ênfase2 2" xfId="30"/>
    <cellStyle name="20% - Ênfase3 2" xfId="31"/>
    <cellStyle name="20% - Ênfase4 2" xfId="32"/>
    <cellStyle name="40% - Ênfase3 2" xfId="33"/>
    <cellStyle name="60% - Ênfase3 2" xfId="34"/>
    <cellStyle name="60% - Ênfase4 2" xfId="35"/>
    <cellStyle name="60% - Ênfase6 2" xfId="36"/>
    <cellStyle name="Estilo 1" xfId="37"/>
    <cellStyle name="Euro" xfId="38"/>
    <cellStyle name="Hyperlink 2" xfId="39"/>
    <cellStyle name="Moeda 2 2 2" xfId="40"/>
    <cellStyle name="Moeda 3" xfId="41"/>
    <cellStyle name="Moeda 3 3" xfId="42"/>
    <cellStyle name="Normal 10" xfId="43"/>
    <cellStyle name="Normal 11" xfId="44"/>
    <cellStyle name="Normal 3 2" xfId="45"/>
    <cellStyle name="Normal 3 3" xfId="46"/>
    <cellStyle name="Normal 3 3 2" xfId="47"/>
    <cellStyle name="Normal 4" xfId="48"/>
    <cellStyle name="Normal 4 2" xfId="49"/>
    <cellStyle name="Normal 4_RUA VINICIUS DE MORAES   1ª MEDIÇÃO FEITA PELA QUADRANTE EXCEL 2003" xfId="50"/>
    <cellStyle name="Normal 5" xfId="51"/>
    <cellStyle name="Normal 6" xfId="52"/>
    <cellStyle name="Normal 7" xfId="53"/>
    <cellStyle name="Nota 2" xfId="54"/>
    <cellStyle name="Nota 2 2" xfId="55"/>
    <cellStyle name="Porcentagem 2 2" xfId="56"/>
    <cellStyle name="Porcentagem 2 2 2" xfId="57"/>
    <cellStyle name="Porcentagem 2 3" xfId="58"/>
    <cellStyle name="Porcentagem 3" xfId="59"/>
    <cellStyle name="Porcentagem 3 2" xfId="60"/>
    <cellStyle name="Porcentagem 4" xfId="61"/>
    <cellStyle name="Separador de milhares 2" xfId="62"/>
    <cellStyle name="Separador de milhares 2 2 2" xfId="63"/>
    <cellStyle name="Separador de milhares 3" xfId="64"/>
    <cellStyle name="Separador de milhares 4" xfId="65"/>
    <cellStyle name="Separador de milhares 4 2" xfId="66"/>
    <cellStyle name="Separador de milhaȤes" xfId="67"/>
    <cellStyle name="Título 5" xfId="68"/>
    <cellStyle name="Vírgula 2" xfId="69"/>
    <cellStyle name="Vírgula 2 2" xfId="70"/>
    <cellStyle name="Vírgula 2_PC com exigências da caixa GRAVAR" xfId="71"/>
    <cellStyle name="Porcentagem" xfId="72"/>
    <cellStyle name="Normal 8" xfId="73"/>
    <cellStyle name="Vírgula 3" xfId="74"/>
    <cellStyle name="Separador de milhares 2 3" xfId="75"/>
    <cellStyle name="Separador de milhares 2 2 4" xfId="76"/>
    <cellStyle name="Normal 2 2 2" xfId="77"/>
    <cellStyle name="Normal 3 4" xfId="78"/>
    <cellStyle name="Título" xfId="79"/>
    <cellStyle name="Título 1" xfId="80"/>
    <cellStyle name="Título 2" xfId="81"/>
    <cellStyle name="Título 3" xfId="82"/>
    <cellStyle name="Título 4" xfId="83"/>
    <cellStyle name="Bom" xfId="84"/>
    <cellStyle name="Ruim" xfId="85"/>
    <cellStyle name="Neutro" xfId="86"/>
    <cellStyle name="Entrada" xfId="87"/>
    <cellStyle name="Saída" xfId="88"/>
    <cellStyle name="Cálculo" xfId="89"/>
    <cellStyle name="Célula Vinculada" xfId="90"/>
    <cellStyle name="Célula de Verificação" xfId="91"/>
    <cellStyle name="Texto de Aviso" xfId="92"/>
    <cellStyle name="Texto Explicativo" xfId="93"/>
    <cellStyle name="Total" xfId="94"/>
    <cellStyle name="Ênfase1" xfId="95"/>
    <cellStyle name="20% - Ênfase1" xfId="96"/>
    <cellStyle name="40% - Ênfase1" xfId="97"/>
    <cellStyle name="60% - Ênfase1" xfId="98"/>
    <cellStyle name="Ênfase2" xfId="99"/>
    <cellStyle name="20% - Ênfase2" xfId="100"/>
    <cellStyle name="40% - Ênfase2" xfId="101"/>
    <cellStyle name="60% - Ênfase2" xfId="102"/>
    <cellStyle name="Ênfase3" xfId="103"/>
    <cellStyle name="20% - Ênfase3" xfId="104"/>
    <cellStyle name="40% - Ênfase3" xfId="105"/>
    <cellStyle name="60% - Ênfase3" xfId="106"/>
    <cellStyle name="Ênfase4" xfId="107"/>
    <cellStyle name="20% - Ênfase4" xfId="108"/>
    <cellStyle name="40% - Ênfase4" xfId="109"/>
    <cellStyle name="60% - Ênfase4" xfId="110"/>
    <cellStyle name="Ênfase5" xfId="111"/>
    <cellStyle name="20% - Ênfase5" xfId="112"/>
    <cellStyle name="40% - Ênfase5" xfId="113"/>
    <cellStyle name="60% - Ênfase5" xfId="114"/>
    <cellStyle name="Ênfase6" xfId="115"/>
    <cellStyle name="20% - Ênfase6" xfId="116"/>
    <cellStyle name="40% - Ênfase6" xfId="117"/>
    <cellStyle name="60% - Ênfase6" xfId="118"/>
    <cellStyle name="Normal 9" xfId="119"/>
    <cellStyle name="Nota 3" xfId="120"/>
    <cellStyle name="Normal 12" xfId="121"/>
    <cellStyle name="Normal 14" xfId="122"/>
    <cellStyle name="Nota 4" xfId="123"/>
    <cellStyle name="20% - Ênfase1 3" xfId="124"/>
    <cellStyle name="40% - Ênfase1 2" xfId="125"/>
    <cellStyle name="20% - Ênfase2 3" xfId="126"/>
    <cellStyle name="40% - Ênfase2 2" xfId="127"/>
    <cellStyle name="20% - Ênfase3 3" xfId="128"/>
    <cellStyle name="40% - Ênfase3 3" xfId="129"/>
    <cellStyle name="20% - Ênfase4 3" xfId="130"/>
    <cellStyle name="40% - Ênfase4 2" xfId="131"/>
    <cellStyle name="20% - Ênfase5 2" xfId="132"/>
    <cellStyle name="40% - Ênfase5 2" xfId="133"/>
    <cellStyle name="20% - Ênfase6 2" xfId="134"/>
    <cellStyle name="40% - Ênfase6 2" xfId="135"/>
    <cellStyle name="Normal 15" xfId="136"/>
    <cellStyle name="Nota 5" xfId="137"/>
    <cellStyle name="20% - Ênfase1 4" xfId="138"/>
    <cellStyle name="40% - Ênfase1 3" xfId="139"/>
    <cellStyle name="20% - Ênfase2 4" xfId="140"/>
    <cellStyle name="40% - Ênfase2 3" xfId="141"/>
    <cellStyle name="20% - Ênfase3 4" xfId="142"/>
    <cellStyle name="40% - Ênfase3 4" xfId="143"/>
    <cellStyle name="20% - Ênfase4 4" xfId="144"/>
    <cellStyle name="40% - Ênfase4 3" xfId="145"/>
    <cellStyle name="20% - Ênfase5 3" xfId="146"/>
    <cellStyle name="40% - Ênfase5 3" xfId="147"/>
    <cellStyle name="20% - Ênfase6 3" xfId="148"/>
    <cellStyle name="40% - Ênfase6 3" xfId="149"/>
    <cellStyle name="Normal 10 2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76200</xdr:rowOff>
    </xdr:from>
    <xdr:to>
      <xdr:col>2</xdr:col>
      <xdr:colOff>1000125</xdr:colOff>
      <xdr:row>3</xdr:row>
      <xdr:rowOff>47625</xdr:rowOff>
    </xdr:to>
    <xdr:pic>
      <xdr:nvPicPr>
        <xdr:cNvPr id="3" name="Imagem 1" descr="Logo Pmn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76200"/>
          <a:ext cx="19431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66675</xdr:rowOff>
    </xdr:from>
    <xdr:to>
      <xdr:col>3</xdr:col>
      <xdr:colOff>400050</xdr:colOff>
      <xdr:row>4</xdr:row>
      <xdr:rowOff>28575</xdr:rowOff>
    </xdr:to>
    <xdr:pic>
      <xdr:nvPicPr>
        <xdr:cNvPr id="3" name="Imagem 1" descr="Logo Pmn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180975"/>
          <a:ext cx="19431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171450</xdr:rowOff>
    </xdr:from>
    <xdr:to>
      <xdr:col>2</xdr:col>
      <xdr:colOff>714375</xdr:colOff>
      <xdr:row>3</xdr:row>
      <xdr:rowOff>209550</xdr:rowOff>
    </xdr:to>
    <xdr:pic>
      <xdr:nvPicPr>
        <xdr:cNvPr id="3" name="Imagem 1" descr="Logo Pmn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3850" y="171450"/>
          <a:ext cx="19431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dosEmop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bras-2020\Toca%20do%20Coelho\SINAPI%2002-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OS\PROJETOS\ITAOCARA\pav.%202020\projeto\PLANILHA%20M&#218;LTIPLA%202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Emopmod"/>
      <sheetName val="PLANILHA ATUALIZADA"/>
      <sheetName val="#REF"/>
      <sheetName val="_REF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utorial"/>
      <sheetName val="Banco"/>
      <sheetName val="Composições"/>
      <sheetName val="Cotações"/>
      <sheetName val="Relatórios"/>
      <sheetName val="Busca"/>
    </sheetNames>
    <sheetDataSet>
      <sheetData sheetId="0"/>
      <sheetData sheetId="1"/>
      <sheetData sheetId="2"/>
      <sheetData sheetId="3">
        <row r="22">
          <cell r="B22" t="str">
            <v>ÍNDICE</v>
          </cell>
        </row>
        <row r="25">
          <cell r="B25" t="str">
            <v>EMPRESAS</v>
          </cell>
        </row>
      </sheetData>
      <sheetData sheetId="4">
        <row r="1">
          <cell r="A1" t="str">
            <v>DADOS DOS RELATÓRIOS IMPORTADOS</v>
          </cell>
        </row>
        <row r="5">
          <cell r="A5" t="str">
            <v>TIPO</v>
          </cell>
        </row>
        <row r="6">
          <cell r="A6" t="str">
            <v>SINAPI-I</v>
          </cell>
        </row>
        <row r="7">
          <cell r="A7" t="str">
            <v>SINAPI-I</v>
          </cell>
        </row>
        <row r="8">
          <cell r="A8" t="str">
            <v>SINAPI-I</v>
          </cell>
        </row>
        <row r="9">
          <cell r="A9" t="str">
            <v>SINAPI-I</v>
          </cell>
        </row>
        <row r="10">
          <cell r="A10" t="str">
            <v>SINAPI-I</v>
          </cell>
        </row>
        <row r="11">
          <cell r="A11" t="str">
            <v>SINAPI-I</v>
          </cell>
        </row>
        <row r="12">
          <cell r="A12" t="str">
            <v>SINAPI</v>
          </cell>
        </row>
        <row r="13">
          <cell r="A13" t="str">
            <v>SINAPI</v>
          </cell>
        </row>
        <row r="14">
          <cell r="A14" t="str">
            <v>SINAPI</v>
          </cell>
        </row>
        <row r="15">
          <cell r="A15" t="str">
            <v>SINAPI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icial"/>
      <sheetName val="Novo!"/>
      <sheetName val="Dados"/>
      <sheetName val="BDI"/>
      <sheetName val="Orçamento"/>
      <sheetName val="Memória"/>
      <sheetName val="Comp"/>
      <sheetName val="Cot"/>
      <sheetName val="CronoFF"/>
      <sheetName val="QCI"/>
      <sheetName val="Memorial Descritivo"/>
      <sheetName val="Licitação"/>
      <sheetName val="CronoFF-L"/>
      <sheetName val="QCI-L"/>
      <sheetName val="BM"/>
      <sheetName val="RRE"/>
      <sheetName val="OFÍCIO"/>
      <sheetName val="CC"/>
    </sheetNames>
    <sheetDataSet>
      <sheetData sheetId="0"/>
      <sheetData sheetId="1"/>
      <sheetData sheetId="2">
        <row r="6">
          <cell r="G6" t="str">
            <v>PREFEITURA MUNICIPAL DE ITAOCARA </v>
          </cell>
        </row>
        <row r="7">
          <cell r="G7" t="str">
            <v>ITAOCARA - RJ</v>
          </cell>
        </row>
        <row r="8">
          <cell r="G8" t="str">
            <v>01065412-75/2019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62"/>
  <sheetViews>
    <sheetView tabSelected="1" view="pageBreakPreview" zoomScaleSheetLayoutView="100" workbookViewId="0" topLeftCell="A1">
      <selection activeCell="A10" sqref="A10"/>
    </sheetView>
  </sheetViews>
  <sheetFormatPr defaultColWidth="9.140625" defaultRowHeight="12.75"/>
  <cols>
    <col min="1" max="1" width="7.421875" style="34" customWidth="1"/>
    <col min="2" max="2" width="9.7109375" style="34" customWidth="1"/>
    <col min="3" max="3" width="15.421875" style="32" bestFit="1" customWidth="1"/>
    <col min="4" max="4" width="52.28125" style="67" customWidth="1"/>
    <col min="5" max="5" width="7.421875" style="34" bestFit="1" customWidth="1"/>
    <col min="6" max="6" width="11.28125" style="35" bestFit="1" customWidth="1"/>
    <col min="7" max="7" width="10.7109375" style="34" customWidth="1"/>
    <col min="8" max="8" width="14.140625" style="34" customWidth="1"/>
    <col min="9" max="9" width="12.8515625" style="32" customWidth="1"/>
    <col min="10" max="10" width="9.7109375" style="34" customWidth="1"/>
    <col min="11" max="16384" width="9.140625" style="34" customWidth="1"/>
  </cols>
  <sheetData>
    <row r="1" spans="1:18" s="28" customFormat="1" ht="21.75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27"/>
      <c r="K1" s="27"/>
      <c r="L1" s="27"/>
      <c r="M1" s="27"/>
      <c r="N1" s="27"/>
      <c r="O1" s="27"/>
      <c r="P1" s="27"/>
      <c r="Q1" s="27"/>
      <c r="R1" s="27"/>
    </row>
    <row r="2" spans="1:18" s="28" customFormat="1" ht="15.75" customHeight="1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27"/>
      <c r="K2" s="27"/>
      <c r="L2" s="27"/>
      <c r="M2" s="27"/>
      <c r="N2" s="27"/>
      <c r="O2" s="27"/>
      <c r="P2" s="27"/>
      <c r="Q2" s="27"/>
      <c r="R2" s="27"/>
    </row>
    <row r="3" spans="1:18" s="28" customFormat="1" ht="15.75" customHeight="1">
      <c r="A3" s="129" t="s">
        <v>190</v>
      </c>
      <c r="B3" s="129"/>
      <c r="C3" s="129"/>
      <c r="D3" s="129"/>
      <c r="E3" s="129"/>
      <c r="F3" s="129"/>
      <c r="G3" s="129"/>
      <c r="H3" s="129"/>
      <c r="I3" s="129"/>
      <c r="J3" s="27"/>
      <c r="K3" s="27"/>
      <c r="L3" s="27"/>
      <c r="M3" s="27"/>
      <c r="N3" s="27"/>
      <c r="O3" s="27"/>
      <c r="P3" s="27"/>
      <c r="Q3" s="27"/>
      <c r="R3" s="27"/>
    </row>
    <row r="4" spans="1:18" s="28" customFormat="1" ht="22.5" customHeight="1">
      <c r="A4" s="29"/>
      <c r="B4" s="29"/>
      <c r="C4" s="29"/>
      <c r="D4" s="30"/>
      <c r="E4" s="30"/>
      <c r="F4" s="30"/>
      <c r="G4" s="30"/>
      <c r="H4" s="30"/>
      <c r="I4" s="201"/>
      <c r="J4" s="27"/>
      <c r="K4" s="27"/>
      <c r="L4" s="27"/>
      <c r="M4" s="27"/>
      <c r="N4" s="27"/>
      <c r="O4" s="27"/>
      <c r="P4" s="27"/>
      <c r="Q4" s="27"/>
      <c r="R4" s="27"/>
    </row>
    <row r="5" spans="1:9" ht="19.5" customHeight="1">
      <c r="A5" s="31" t="s">
        <v>183</v>
      </c>
      <c r="B5" s="31"/>
      <c r="D5" s="33"/>
      <c r="I5" s="202"/>
    </row>
    <row r="6" spans="1:8" ht="19.5" customHeight="1">
      <c r="A6" s="31" t="s">
        <v>184</v>
      </c>
      <c r="B6" s="31"/>
      <c r="D6" s="33"/>
      <c r="F6" s="37"/>
      <c r="G6" s="38"/>
      <c r="H6" s="38"/>
    </row>
    <row r="7" spans="1:9" ht="19.5" customHeight="1">
      <c r="A7" s="31" t="s">
        <v>199</v>
      </c>
      <c r="B7" s="31"/>
      <c r="D7" s="33"/>
      <c r="F7" s="39"/>
      <c r="G7" s="40"/>
      <c r="H7" s="40"/>
      <c r="I7" s="203"/>
    </row>
    <row r="8" spans="1:9" ht="17.25" customHeight="1">
      <c r="A8" s="130" t="s">
        <v>200</v>
      </c>
      <c r="B8" s="130"/>
      <c r="C8" s="130"/>
      <c r="D8" s="33"/>
      <c r="F8" s="39"/>
      <c r="G8" s="41"/>
      <c r="H8" s="41"/>
      <c r="I8" s="203"/>
    </row>
    <row r="9" spans="1:9" ht="17.25" customHeight="1" hidden="1">
      <c r="A9" s="130">
        <v>0.2246999999999999</v>
      </c>
      <c r="B9" s="130"/>
      <c r="C9" s="130"/>
      <c r="D9" s="33"/>
      <c r="F9" s="39"/>
      <c r="G9" s="41"/>
      <c r="H9" s="41"/>
      <c r="I9" s="203"/>
    </row>
    <row r="10" spans="3:8" ht="8.25" customHeight="1" thickBot="1">
      <c r="C10" s="31"/>
      <c r="D10" s="33"/>
      <c r="F10" s="39"/>
      <c r="G10" s="42"/>
      <c r="H10" s="42"/>
    </row>
    <row r="11" spans="1:9" ht="21" customHeight="1" thickBot="1">
      <c r="A11" s="124" t="s">
        <v>197</v>
      </c>
      <c r="B11" s="125"/>
      <c r="C11" s="125"/>
      <c r="D11" s="125"/>
      <c r="E11" s="125"/>
      <c r="F11" s="125"/>
      <c r="G11" s="125"/>
      <c r="H11" s="125"/>
      <c r="I11" s="126"/>
    </row>
    <row r="12" spans="1:9" s="43" customFormat="1" ht="12.75" customHeight="1">
      <c r="A12" s="117" t="s">
        <v>14</v>
      </c>
      <c r="B12" s="117" t="s">
        <v>133</v>
      </c>
      <c r="C12" s="120" t="s">
        <v>134</v>
      </c>
      <c r="D12" s="112" t="s">
        <v>135</v>
      </c>
      <c r="E12" s="117" t="s">
        <v>136</v>
      </c>
      <c r="F12" s="122" t="s">
        <v>137</v>
      </c>
      <c r="G12" s="112" t="s">
        <v>138</v>
      </c>
      <c r="H12" s="112" t="s">
        <v>139</v>
      </c>
      <c r="I12" s="112" t="s">
        <v>140</v>
      </c>
    </row>
    <row r="13" spans="1:9" s="43" customFormat="1" ht="23.25" customHeight="1" thickBot="1">
      <c r="A13" s="118"/>
      <c r="B13" s="119"/>
      <c r="C13" s="121"/>
      <c r="D13" s="113"/>
      <c r="E13" s="119"/>
      <c r="F13" s="123"/>
      <c r="G13" s="113"/>
      <c r="H13" s="113"/>
      <c r="I13" s="113"/>
    </row>
    <row r="14" spans="1:9" s="43" customFormat="1" ht="6.75" customHeight="1" thickBot="1">
      <c r="A14" s="44"/>
      <c r="B14" s="45"/>
      <c r="C14" s="46"/>
      <c r="D14" s="47"/>
      <c r="E14" s="48"/>
      <c r="F14" s="49"/>
      <c r="G14" s="47"/>
      <c r="H14" s="47"/>
      <c r="I14" s="50"/>
    </row>
    <row r="15" spans="1:10" s="43" customFormat="1" ht="21" customHeight="1">
      <c r="A15" s="51" t="s">
        <v>93</v>
      </c>
      <c r="B15" s="52"/>
      <c r="C15" s="53"/>
      <c r="D15" s="54"/>
      <c r="E15" s="55"/>
      <c r="F15" s="56"/>
      <c r="G15" s="54"/>
      <c r="H15" s="54"/>
      <c r="I15" s="57">
        <f>SUM(I16:I16)</f>
        <v>0</v>
      </c>
      <c r="J15" s="104"/>
    </row>
    <row r="16" spans="1:9" ht="13.5" thickBot="1">
      <c r="A16" s="58" t="s">
        <v>92</v>
      </c>
      <c r="B16" s="59" t="s">
        <v>142</v>
      </c>
      <c r="C16" s="60" t="s">
        <v>191</v>
      </c>
      <c r="D16" s="61" t="s">
        <v>192</v>
      </c>
      <c r="E16" s="60" t="s">
        <v>9</v>
      </c>
      <c r="F16" s="62">
        <v>100</v>
      </c>
      <c r="G16" s="63"/>
      <c r="H16" s="64"/>
      <c r="I16" s="204">
        <f>ROUND(H16*F16,2)</f>
        <v>0</v>
      </c>
    </row>
    <row r="17" spans="1:9" s="43" customFormat="1" ht="23.45" customHeight="1">
      <c r="A17" s="51" t="s">
        <v>94</v>
      </c>
      <c r="B17" s="52"/>
      <c r="C17" s="53"/>
      <c r="D17" s="54"/>
      <c r="E17" s="55"/>
      <c r="F17" s="56"/>
      <c r="G17" s="54"/>
      <c r="H17" s="54"/>
      <c r="I17" s="57">
        <f>SUM(I18:I31)</f>
        <v>0</v>
      </c>
    </row>
    <row r="18" spans="1:9" ht="51">
      <c r="A18" s="58" t="s">
        <v>95</v>
      </c>
      <c r="B18" s="59" t="s">
        <v>142</v>
      </c>
      <c r="C18" s="60" t="s">
        <v>40</v>
      </c>
      <c r="D18" s="61" t="s">
        <v>41</v>
      </c>
      <c r="E18" s="60" t="s">
        <v>5</v>
      </c>
      <c r="F18" s="62">
        <v>6</v>
      </c>
      <c r="G18" s="63"/>
      <c r="H18" s="64">
        <f>ROUND(G18*(1+$A$9),2)</f>
        <v>0</v>
      </c>
      <c r="I18" s="204">
        <f>ROUND(H18*F18,2)</f>
        <v>0</v>
      </c>
    </row>
    <row r="19" spans="1:9" ht="51">
      <c r="A19" s="58" t="s">
        <v>96</v>
      </c>
      <c r="B19" s="59" t="s">
        <v>142</v>
      </c>
      <c r="C19" s="60" t="s">
        <v>26</v>
      </c>
      <c r="D19" s="61" t="s">
        <v>27</v>
      </c>
      <c r="E19" s="60" t="s">
        <v>5</v>
      </c>
      <c r="F19" s="62">
        <v>600</v>
      </c>
      <c r="G19" s="63"/>
      <c r="H19" s="64">
        <f aca="true" t="shared" si="0" ref="H19:H52">ROUND(G19*(1+$A$9),2)</f>
        <v>0</v>
      </c>
      <c r="I19" s="204">
        <f aca="true" t="shared" si="1" ref="I19:I31">ROUND(H19*F19,2)</f>
        <v>0</v>
      </c>
    </row>
    <row r="20" spans="1:9" ht="76.5">
      <c r="A20" s="58" t="s">
        <v>97</v>
      </c>
      <c r="B20" s="59" t="s">
        <v>142</v>
      </c>
      <c r="C20" s="60" t="s">
        <v>30</v>
      </c>
      <c r="D20" s="61" t="s">
        <v>31</v>
      </c>
      <c r="E20" s="60" t="s">
        <v>5</v>
      </c>
      <c r="F20" s="62">
        <v>220</v>
      </c>
      <c r="G20" s="63"/>
      <c r="H20" s="64">
        <f t="shared" si="0"/>
        <v>0</v>
      </c>
      <c r="I20" s="204">
        <f t="shared" si="1"/>
        <v>0</v>
      </c>
    </row>
    <row r="21" spans="1:9" ht="127.5">
      <c r="A21" s="58" t="s">
        <v>98</v>
      </c>
      <c r="B21" s="59" t="s">
        <v>142</v>
      </c>
      <c r="C21" s="60" t="s">
        <v>32</v>
      </c>
      <c r="D21" s="61" t="s">
        <v>175</v>
      </c>
      <c r="E21" s="60" t="s">
        <v>5</v>
      </c>
      <c r="F21" s="62">
        <v>52</v>
      </c>
      <c r="G21" s="63"/>
      <c r="H21" s="64">
        <f t="shared" si="0"/>
        <v>0</v>
      </c>
      <c r="I21" s="204">
        <f t="shared" si="1"/>
        <v>0</v>
      </c>
    </row>
    <row r="22" spans="1:9" ht="63.75">
      <c r="A22" s="58" t="s">
        <v>99</v>
      </c>
      <c r="B22" s="59" t="s">
        <v>142</v>
      </c>
      <c r="C22" s="60" t="s">
        <v>33</v>
      </c>
      <c r="D22" s="61" t="s">
        <v>34</v>
      </c>
      <c r="E22" s="60" t="s">
        <v>5</v>
      </c>
      <c r="F22" s="62">
        <v>48</v>
      </c>
      <c r="G22" s="63"/>
      <c r="H22" s="64">
        <f t="shared" si="0"/>
        <v>0</v>
      </c>
      <c r="I22" s="204">
        <f t="shared" si="1"/>
        <v>0</v>
      </c>
    </row>
    <row r="23" spans="1:9" ht="89.25">
      <c r="A23" s="58" t="s">
        <v>100</v>
      </c>
      <c r="B23" s="59" t="s">
        <v>142</v>
      </c>
      <c r="C23" s="60" t="s">
        <v>84</v>
      </c>
      <c r="D23" s="61" t="s">
        <v>85</v>
      </c>
      <c r="E23" s="60" t="s">
        <v>5</v>
      </c>
      <c r="F23" s="62">
        <v>175</v>
      </c>
      <c r="G23" s="63"/>
      <c r="H23" s="64">
        <f t="shared" si="0"/>
        <v>0</v>
      </c>
      <c r="I23" s="204">
        <f t="shared" si="1"/>
        <v>0</v>
      </c>
    </row>
    <row r="24" spans="1:9" ht="51">
      <c r="A24" s="58" t="s">
        <v>101</v>
      </c>
      <c r="B24" s="59" t="s">
        <v>142</v>
      </c>
      <c r="C24" s="60" t="s">
        <v>86</v>
      </c>
      <c r="D24" s="61" t="s">
        <v>181</v>
      </c>
      <c r="E24" s="60" t="s">
        <v>6</v>
      </c>
      <c r="F24" s="62">
        <v>1</v>
      </c>
      <c r="G24" s="63"/>
      <c r="H24" s="64">
        <f t="shared" si="0"/>
        <v>0</v>
      </c>
      <c r="I24" s="204">
        <f t="shared" si="1"/>
        <v>0</v>
      </c>
    </row>
    <row r="25" spans="1:9" ht="63.75">
      <c r="A25" s="58" t="s">
        <v>102</v>
      </c>
      <c r="B25" s="59" t="s">
        <v>142</v>
      </c>
      <c r="C25" s="60" t="s">
        <v>35</v>
      </c>
      <c r="D25" s="61" t="s">
        <v>36</v>
      </c>
      <c r="E25" s="60" t="s">
        <v>6</v>
      </c>
      <c r="F25" s="62">
        <v>1</v>
      </c>
      <c r="G25" s="63"/>
      <c r="H25" s="64">
        <f t="shared" si="0"/>
        <v>0</v>
      </c>
      <c r="I25" s="204">
        <f t="shared" si="1"/>
        <v>0</v>
      </c>
    </row>
    <row r="26" spans="1:9" ht="63.75">
      <c r="A26" s="58" t="s">
        <v>103</v>
      </c>
      <c r="B26" s="59" t="s">
        <v>142</v>
      </c>
      <c r="C26" s="60" t="s">
        <v>37</v>
      </c>
      <c r="D26" s="61" t="s">
        <v>38</v>
      </c>
      <c r="E26" s="60" t="s">
        <v>6</v>
      </c>
      <c r="F26" s="62">
        <v>1</v>
      </c>
      <c r="G26" s="63"/>
      <c r="H26" s="64">
        <f t="shared" si="0"/>
        <v>0</v>
      </c>
      <c r="I26" s="204">
        <f t="shared" si="1"/>
        <v>0</v>
      </c>
    </row>
    <row r="27" spans="1:9" ht="63.75">
      <c r="A27" s="58" t="s">
        <v>104</v>
      </c>
      <c r="B27" s="59" t="s">
        <v>142</v>
      </c>
      <c r="C27" s="60" t="s">
        <v>39</v>
      </c>
      <c r="D27" s="61" t="s">
        <v>176</v>
      </c>
      <c r="E27" s="60" t="s">
        <v>6</v>
      </c>
      <c r="F27" s="62">
        <v>1</v>
      </c>
      <c r="G27" s="63"/>
      <c r="H27" s="64">
        <f t="shared" si="0"/>
        <v>0</v>
      </c>
      <c r="I27" s="204">
        <f t="shared" si="1"/>
        <v>0</v>
      </c>
    </row>
    <row r="28" spans="1:9" ht="38.25">
      <c r="A28" s="58" t="s">
        <v>105</v>
      </c>
      <c r="B28" s="59" t="s">
        <v>142</v>
      </c>
      <c r="C28" s="60" t="s">
        <v>79</v>
      </c>
      <c r="D28" s="61" t="s">
        <v>180</v>
      </c>
      <c r="E28" s="60" t="s">
        <v>6</v>
      </c>
      <c r="F28" s="62">
        <v>1</v>
      </c>
      <c r="G28" s="63"/>
      <c r="H28" s="64">
        <f t="shared" si="0"/>
        <v>0</v>
      </c>
      <c r="I28" s="204">
        <f t="shared" si="1"/>
        <v>0</v>
      </c>
    </row>
    <row r="29" spans="1:9" ht="38.25">
      <c r="A29" s="58" t="s">
        <v>106</v>
      </c>
      <c r="B29" s="59" t="s">
        <v>142</v>
      </c>
      <c r="C29" s="60" t="s">
        <v>80</v>
      </c>
      <c r="D29" s="61" t="s">
        <v>81</v>
      </c>
      <c r="E29" s="60" t="s">
        <v>6</v>
      </c>
      <c r="F29" s="62">
        <v>1</v>
      </c>
      <c r="G29" s="63"/>
      <c r="H29" s="64">
        <f t="shared" si="0"/>
        <v>0</v>
      </c>
      <c r="I29" s="204">
        <f t="shared" si="1"/>
        <v>0</v>
      </c>
    </row>
    <row r="30" spans="1:9" ht="51">
      <c r="A30" s="58" t="s">
        <v>107</v>
      </c>
      <c r="B30" s="59" t="s">
        <v>142</v>
      </c>
      <c r="C30" s="60" t="s">
        <v>82</v>
      </c>
      <c r="D30" s="61" t="s">
        <v>83</v>
      </c>
      <c r="E30" s="60" t="s">
        <v>6</v>
      </c>
      <c r="F30" s="62">
        <v>1</v>
      </c>
      <c r="G30" s="63"/>
      <c r="H30" s="64">
        <f t="shared" si="0"/>
        <v>0</v>
      </c>
      <c r="I30" s="204">
        <f t="shared" si="1"/>
        <v>0</v>
      </c>
    </row>
    <row r="31" spans="1:9" ht="77.25" thickBot="1">
      <c r="A31" s="58" t="s">
        <v>108</v>
      </c>
      <c r="B31" s="59" t="s">
        <v>142</v>
      </c>
      <c r="C31" s="60" t="s">
        <v>42</v>
      </c>
      <c r="D31" s="61" t="s">
        <v>43</v>
      </c>
      <c r="E31" s="60" t="s">
        <v>8</v>
      </c>
      <c r="F31" s="62">
        <v>30</v>
      </c>
      <c r="G31" s="63"/>
      <c r="H31" s="64">
        <f t="shared" si="0"/>
        <v>0</v>
      </c>
      <c r="I31" s="204">
        <f t="shared" si="1"/>
        <v>0</v>
      </c>
    </row>
    <row r="32" spans="1:9" s="43" customFormat="1" ht="22.5" customHeight="1">
      <c r="A32" s="51" t="s">
        <v>109</v>
      </c>
      <c r="B32" s="52"/>
      <c r="C32" s="53"/>
      <c r="D32" s="54"/>
      <c r="E32" s="55"/>
      <c r="F32" s="56"/>
      <c r="G32" s="54"/>
      <c r="H32" s="54"/>
      <c r="I32" s="57">
        <f>SUM(I33:I44)</f>
        <v>0</v>
      </c>
    </row>
    <row r="33" spans="1:9" ht="89.25">
      <c r="A33" s="58" t="s">
        <v>110</v>
      </c>
      <c r="B33" s="59" t="s">
        <v>142</v>
      </c>
      <c r="C33" s="60" t="s">
        <v>62</v>
      </c>
      <c r="D33" s="61" t="s">
        <v>63</v>
      </c>
      <c r="E33" s="60" t="s">
        <v>5</v>
      </c>
      <c r="F33" s="62">
        <v>850</v>
      </c>
      <c r="G33" s="63"/>
      <c r="H33" s="64">
        <f t="shared" si="0"/>
        <v>0</v>
      </c>
      <c r="I33" s="204">
        <f aca="true" t="shared" si="2" ref="I33">ROUND(H33*F33,2)</f>
        <v>0</v>
      </c>
    </row>
    <row r="34" spans="1:9" ht="63.75">
      <c r="A34" s="58" t="s">
        <v>111</v>
      </c>
      <c r="B34" s="59" t="s">
        <v>142</v>
      </c>
      <c r="C34" s="60" t="s">
        <v>46</v>
      </c>
      <c r="D34" s="61" t="s">
        <v>177</v>
      </c>
      <c r="E34" s="60" t="s">
        <v>7</v>
      </c>
      <c r="F34" s="62">
        <v>2251.0699999999997</v>
      </c>
      <c r="G34" s="63"/>
      <c r="H34" s="64">
        <f t="shared" si="0"/>
        <v>0</v>
      </c>
      <c r="I34" s="204">
        <f aca="true" t="shared" si="3" ref="I34:I42">ROUND(H34*F34,2)</f>
        <v>0</v>
      </c>
    </row>
    <row r="35" spans="1:9" ht="38.25">
      <c r="A35" s="58" t="s">
        <v>112</v>
      </c>
      <c r="B35" s="59" t="s">
        <v>142</v>
      </c>
      <c r="C35" s="60" t="s">
        <v>87</v>
      </c>
      <c r="D35" s="61" t="s">
        <v>88</v>
      </c>
      <c r="E35" s="60" t="s">
        <v>7</v>
      </c>
      <c r="F35" s="62">
        <v>1269.285</v>
      </c>
      <c r="G35" s="63"/>
      <c r="H35" s="64">
        <f t="shared" si="0"/>
        <v>0</v>
      </c>
      <c r="I35" s="204">
        <f t="shared" si="3"/>
        <v>0</v>
      </c>
    </row>
    <row r="36" spans="1:9" ht="38.25">
      <c r="A36" s="58" t="s">
        <v>113</v>
      </c>
      <c r="B36" s="59" t="s">
        <v>142</v>
      </c>
      <c r="C36" s="60" t="s">
        <v>44</v>
      </c>
      <c r="D36" s="61" t="s">
        <v>45</v>
      </c>
      <c r="E36" s="60" t="s">
        <v>7</v>
      </c>
      <c r="F36" s="62">
        <v>2107.02</v>
      </c>
      <c r="G36" s="63"/>
      <c r="H36" s="64">
        <f t="shared" si="0"/>
        <v>0</v>
      </c>
      <c r="I36" s="204">
        <f t="shared" si="3"/>
        <v>0</v>
      </c>
    </row>
    <row r="37" spans="1:9" ht="114.75">
      <c r="A37" s="58" t="s">
        <v>114</v>
      </c>
      <c r="B37" s="59" t="s">
        <v>142</v>
      </c>
      <c r="C37" s="60" t="s">
        <v>53</v>
      </c>
      <c r="D37" s="61" t="s">
        <v>54</v>
      </c>
      <c r="E37" s="60" t="s">
        <v>8</v>
      </c>
      <c r="F37" s="62">
        <v>107.5</v>
      </c>
      <c r="G37" s="63"/>
      <c r="H37" s="64">
        <f t="shared" si="0"/>
        <v>0</v>
      </c>
      <c r="I37" s="204">
        <f t="shared" si="3"/>
        <v>0</v>
      </c>
    </row>
    <row r="38" spans="1:9" ht="74.25" customHeight="1">
      <c r="A38" s="58" t="s">
        <v>115</v>
      </c>
      <c r="B38" s="59" t="s">
        <v>195</v>
      </c>
      <c r="C38" s="60" t="s">
        <v>185</v>
      </c>
      <c r="D38" s="61" t="s">
        <v>186</v>
      </c>
      <c r="E38" s="60" t="s">
        <v>8</v>
      </c>
      <c r="F38" s="62">
        <v>265</v>
      </c>
      <c r="G38" s="63"/>
      <c r="H38" s="64">
        <f t="shared" si="0"/>
        <v>0</v>
      </c>
      <c r="I38" s="204">
        <f t="shared" si="3"/>
        <v>0</v>
      </c>
    </row>
    <row r="39" spans="1:9" ht="114.75">
      <c r="A39" s="58" t="s">
        <v>116</v>
      </c>
      <c r="B39" s="59" t="s">
        <v>142</v>
      </c>
      <c r="C39" s="60" t="s">
        <v>55</v>
      </c>
      <c r="D39" s="61" t="s">
        <v>56</v>
      </c>
      <c r="E39" s="60" t="s">
        <v>6</v>
      </c>
      <c r="F39" s="62">
        <v>25</v>
      </c>
      <c r="G39" s="63"/>
      <c r="H39" s="64">
        <f t="shared" si="0"/>
        <v>0</v>
      </c>
      <c r="I39" s="204">
        <f t="shared" si="3"/>
        <v>0</v>
      </c>
    </row>
    <row r="40" spans="1:9" ht="114.75">
      <c r="A40" s="58" t="s">
        <v>117</v>
      </c>
      <c r="B40" s="59" t="s">
        <v>142</v>
      </c>
      <c r="C40" s="60" t="s">
        <v>57</v>
      </c>
      <c r="D40" s="61" t="s">
        <v>58</v>
      </c>
      <c r="E40" s="60" t="s">
        <v>6</v>
      </c>
      <c r="F40" s="62">
        <v>54</v>
      </c>
      <c r="G40" s="63"/>
      <c r="H40" s="64">
        <f aca="true" t="shared" si="4" ref="H40">ROUND(G40*(1+$A$9),2)</f>
        <v>0</v>
      </c>
      <c r="I40" s="204">
        <f aca="true" t="shared" si="5" ref="I40">ROUND(H40*F40,2)</f>
        <v>0</v>
      </c>
    </row>
    <row r="41" spans="1:9" ht="89.25">
      <c r="A41" s="58" t="s">
        <v>118</v>
      </c>
      <c r="B41" s="59" t="s">
        <v>142</v>
      </c>
      <c r="C41" s="60" t="s">
        <v>59</v>
      </c>
      <c r="D41" s="61" t="s">
        <v>196</v>
      </c>
      <c r="E41" s="60" t="s">
        <v>6</v>
      </c>
      <c r="F41" s="62">
        <v>9</v>
      </c>
      <c r="G41" s="63"/>
      <c r="H41" s="64">
        <f t="shared" si="0"/>
        <v>0</v>
      </c>
      <c r="I41" s="204">
        <f t="shared" si="3"/>
        <v>0</v>
      </c>
    </row>
    <row r="42" spans="1:9" ht="102">
      <c r="A42" s="58" t="s">
        <v>119</v>
      </c>
      <c r="B42" s="59" t="s">
        <v>142</v>
      </c>
      <c r="C42" s="60" t="s">
        <v>50</v>
      </c>
      <c r="D42" s="61" t="s">
        <v>178</v>
      </c>
      <c r="E42" s="60" t="s">
        <v>11</v>
      </c>
      <c r="F42" s="62">
        <v>5482.72</v>
      </c>
      <c r="G42" s="63"/>
      <c r="H42" s="64">
        <f t="shared" si="0"/>
        <v>0</v>
      </c>
      <c r="I42" s="204">
        <f t="shared" si="3"/>
        <v>0</v>
      </c>
    </row>
    <row r="43" spans="1:9" ht="89.25">
      <c r="A43" s="58" t="s">
        <v>120</v>
      </c>
      <c r="B43" s="59" t="s">
        <v>142</v>
      </c>
      <c r="C43" s="60" t="s">
        <v>48</v>
      </c>
      <c r="D43" s="61" t="s">
        <v>49</v>
      </c>
      <c r="E43" s="60" t="s">
        <v>47</v>
      </c>
      <c r="F43" s="62">
        <v>135693.65</v>
      </c>
      <c r="G43" s="63"/>
      <c r="H43" s="64">
        <f aca="true" t="shared" si="6" ref="H43:H44">ROUND(G43*(1+$A$9),2)</f>
        <v>0</v>
      </c>
      <c r="I43" s="204">
        <f aca="true" t="shared" si="7" ref="I43:I44">ROUND(H43*F43,2)</f>
        <v>0</v>
      </c>
    </row>
    <row r="44" spans="1:9" ht="26.25" thickBot="1">
      <c r="A44" s="58" t="s">
        <v>121</v>
      </c>
      <c r="B44" s="59" t="s">
        <v>142</v>
      </c>
      <c r="C44" s="60" t="s">
        <v>51</v>
      </c>
      <c r="D44" s="61" t="s">
        <v>52</v>
      </c>
      <c r="E44" s="60" t="s">
        <v>11</v>
      </c>
      <c r="F44" s="62">
        <v>5482.72</v>
      </c>
      <c r="G44" s="63"/>
      <c r="H44" s="64">
        <f t="shared" si="6"/>
        <v>0</v>
      </c>
      <c r="I44" s="204">
        <f t="shared" si="7"/>
        <v>0</v>
      </c>
    </row>
    <row r="45" spans="1:9" s="43" customFormat="1" ht="23.45" customHeight="1">
      <c r="A45" s="51" t="s">
        <v>144</v>
      </c>
      <c r="B45" s="52"/>
      <c r="C45" s="53"/>
      <c r="D45" s="54"/>
      <c r="E45" s="55"/>
      <c r="F45" s="56"/>
      <c r="G45" s="54"/>
      <c r="H45" s="54"/>
      <c r="I45" s="57">
        <f>SUM(I46:I52)</f>
        <v>0</v>
      </c>
    </row>
    <row r="46" spans="1:9" ht="76.5">
      <c r="A46" s="58" t="s">
        <v>122</v>
      </c>
      <c r="B46" s="59" t="s">
        <v>142</v>
      </c>
      <c r="C46" s="60" t="s">
        <v>66</v>
      </c>
      <c r="D46" s="61" t="s">
        <v>67</v>
      </c>
      <c r="E46" s="60" t="s">
        <v>5</v>
      </c>
      <c r="F46" s="62">
        <v>1950</v>
      </c>
      <c r="G46" s="63"/>
      <c r="H46" s="64">
        <f t="shared" si="0"/>
        <v>0</v>
      </c>
      <c r="I46" s="204">
        <f aca="true" t="shared" si="8" ref="I46">ROUND(H46*F46,2)</f>
        <v>0</v>
      </c>
    </row>
    <row r="47" spans="1:10" ht="25.5">
      <c r="A47" s="58" t="s">
        <v>123</v>
      </c>
      <c r="B47" s="59" t="s">
        <v>142</v>
      </c>
      <c r="C47" s="60" t="s">
        <v>60</v>
      </c>
      <c r="D47" s="61" t="s">
        <v>61</v>
      </c>
      <c r="E47" s="60" t="s">
        <v>7</v>
      </c>
      <c r="F47" s="62">
        <v>195</v>
      </c>
      <c r="G47" s="63"/>
      <c r="H47" s="64">
        <f t="shared" si="0"/>
        <v>0</v>
      </c>
      <c r="I47" s="204">
        <f aca="true" t="shared" si="9" ref="I47:I52">ROUND(H47*F47,2)</f>
        <v>0</v>
      </c>
      <c r="J47" s="107"/>
    </row>
    <row r="48" spans="1:10" ht="38.25">
      <c r="A48" s="58" t="s">
        <v>124</v>
      </c>
      <c r="B48" s="59" t="s">
        <v>142</v>
      </c>
      <c r="C48" s="60" t="s">
        <v>72</v>
      </c>
      <c r="D48" s="61" t="s">
        <v>73</v>
      </c>
      <c r="E48" s="60" t="s">
        <v>7</v>
      </c>
      <c r="F48" s="62">
        <v>62</v>
      </c>
      <c r="G48" s="63"/>
      <c r="H48" s="64">
        <f t="shared" si="0"/>
        <v>0</v>
      </c>
      <c r="I48" s="204">
        <f t="shared" si="9"/>
        <v>0</v>
      </c>
      <c r="J48" s="106"/>
    </row>
    <row r="49" spans="1:9" ht="89.25">
      <c r="A49" s="58" t="s">
        <v>125</v>
      </c>
      <c r="B49" s="59" t="s">
        <v>142</v>
      </c>
      <c r="C49" s="60" t="s">
        <v>68</v>
      </c>
      <c r="D49" s="61" t="s">
        <v>69</v>
      </c>
      <c r="E49" s="60" t="s">
        <v>8</v>
      </c>
      <c r="F49" s="62">
        <v>618</v>
      </c>
      <c r="G49" s="63"/>
      <c r="H49" s="64">
        <f t="shared" si="0"/>
        <v>0</v>
      </c>
      <c r="I49" s="204">
        <f t="shared" si="9"/>
        <v>0</v>
      </c>
    </row>
    <row r="50" spans="1:9" ht="89.25">
      <c r="A50" s="58" t="s">
        <v>126</v>
      </c>
      <c r="B50" s="59" t="s">
        <v>142</v>
      </c>
      <c r="C50" s="60" t="s">
        <v>70</v>
      </c>
      <c r="D50" s="61" t="s">
        <v>71</v>
      </c>
      <c r="E50" s="60" t="s">
        <v>8</v>
      </c>
      <c r="F50" s="62">
        <v>41</v>
      </c>
      <c r="G50" s="63"/>
      <c r="H50" s="64">
        <f t="shared" si="0"/>
        <v>0</v>
      </c>
      <c r="I50" s="204">
        <f t="shared" si="9"/>
        <v>0</v>
      </c>
    </row>
    <row r="51" spans="1:9" ht="25.5">
      <c r="A51" s="58" t="s">
        <v>127</v>
      </c>
      <c r="B51" s="59" t="s">
        <v>142</v>
      </c>
      <c r="C51" s="60" t="s">
        <v>90</v>
      </c>
      <c r="D51" s="61" t="s">
        <v>91</v>
      </c>
      <c r="E51" s="60" t="s">
        <v>89</v>
      </c>
      <c r="F51" s="62">
        <v>620</v>
      </c>
      <c r="G51" s="63"/>
      <c r="H51" s="64">
        <f t="shared" si="0"/>
        <v>0</v>
      </c>
      <c r="I51" s="204">
        <f t="shared" si="9"/>
        <v>0</v>
      </c>
    </row>
    <row r="52" spans="1:9" ht="64.5" thickBot="1">
      <c r="A52" s="58" t="s">
        <v>128</v>
      </c>
      <c r="B52" s="59" t="s">
        <v>142</v>
      </c>
      <c r="C52" s="60" t="s">
        <v>64</v>
      </c>
      <c r="D52" s="61" t="s">
        <v>65</v>
      </c>
      <c r="E52" s="60" t="s">
        <v>8</v>
      </c>
      <c r="F52" s="62">
        <v>659</v>
      </c>
      <c r="G52" s="63"/>
      <c r="H52" s="64">
        <f t="shared" si="0"/>
        <v>0</v>
      </c>
      <c r="I52" s="204">
        <f t="shared" si="9"/>
        <v>0</v>
      </c>
    </row>
    <row r="53" spans="1:9" s="43" customFormat="1" ht="21" customHeight="1">
      <c r="A53" s="51" t="s">
        <v>143</v>
      </c>
      <c r="B53" s="52"/>
      <c r="C53" s="53"/>
      <c r="D53" s="54"/>
      <c r="E53" s="55"/>
      <c r="F53" s="56"/>
      <c r="G53" s="54"/>
      <c r="H53" s="54"/>
      <c r="I53" s="57">
        <f>SUM(I54:I57)</f>
        <v>0</v>
      </c>
    </row>
    <row r="54" spans="1:9" ht="63.75">
      <c r="A54" s="58" t="s">
        <v>129</v>
      </c>
      <c r="B54" s="59" t="s">
        <v>142</v>
      </c>
      <c r="C54" s="60" t="s">
        <v>28</v>
      </c>
      <c r="D54" s="61" t="s">
        <v>29</v>
      </c>
      <c r="E54" s="60" t="s">
        <v>5</v>
      </c>
      <c r="F54" s="62">
        <v>520</v>
      </c>
      <c r="G54" s="63"/>
      <c r="H54" s="64">
        <f aca="true" t="shared" si="10" ref="H54:H56">ROUND(G54*(1+$A$9),2)</f>
        <v>0</v>
      </c>
      <c r="I54" s="204">
        <f aca="true" t="shared" si="11" ref="I54">ROUND(H54*F54,2)</f>
        <v>0</v>
      </c>
    </row>
    <row r="55" spans="1:9" ht="25.5">
      <c r="A55" s="58" t="s">
        <v>130</v>
      </c>
      <c r="B55" s="59" t="s">
        <v>142</v>
      </c>
      <c r="C55" s="60" t="s">
        <v>74</v>
      </c>
      <c r="D55" s="61" t="s">
        <v>75</v>
      </c>
      <c r="E55" s="60" t="s">
        <v>7</v>
      </c>
      <c r="F55" s="62">
        <v>26</v>
      </c>
      <c r="G55" s="63"/>
      <c r="H55" s="64">
        <f t="shared" si="10"/>
        <v>0</v>
      </c>
      <c r="I55" s="204">
        <f aca="true" t="shared" si="12" ref="I55:I56">ROUND(H55*F55,2)</f>
        <v>0</v>
      </c>
    </row>
    <row r="56" spans="1:9" ht="76.5">
      <c r="A56" s="58" t="s">
        <v>131</v>
      </c>
      <c r="B56" s="59" t="s">
        <v>142</v>
      </c>
      <c r="C56" s="60" t="s">
        <v>76</v>
      </c>
      <c r="D56" s="61" t="s">
        <v>179</v>
      </c>
      <c r="E56" s="60" t="s">
        <v>10</v>
      </c>
      <c r="F56" s="62">
        <v>769.6</v>
      </c>
      <c r="G56" s="63"/>
      <c r="H56" s="64">
        <f t="shared" si="10"/>
        <v>0</v>
      </c>
      <c r="I56" s="204">
        <f t="shared" si="12"/>
        <v>0</v>
      </c>
    </row>
    <row r="57" spans="1:9" ht="64.5" thickBot="1">
      <c r="A57" s="58" t="s">
        <v>132</v>
      </c>
      <c r="B57" s="59" t="s">
        <v>142</v>
      </c>
      <c r="C57" s="60" t="s">
        <v>77</v>
      </c>
      <c r="D57" s="61" t="s">
        <v>78</v>
      </c>
      <c r="E57" s="60" t="s">
        <v>5</v>
      </c>
      <c r="F57" s="62">
        <v>520</v>
      </c>
      <c r="G57" s="63"/>
      <c r="H57" s="64">
        <f aca="true" t="shared" si="13" ref="H57">ROUND(G57*(1+$A$9),2)</f>
        <v>0</v>
      </c>
      <c r="I57" s="204">
        <f aca="true" t="shared" si="14" ref="I57">ROUND(H57*F57,2)</f>
        <v>0</v>
      </c>
    </row>
    <row r="58" spans="1:18" s="66" customFormat="1" ht="18" customHeight="1" thickBot="1" thickTop="1">
      <c r="A58" s="114" t="s">
        <v>141</v>
      </c>
      <c r="B58" s="115"/>
      <c r="C58" s="115"/>
      <c r="D58" s="115"/>
      <c r="E58" s="115"/>
      <c r="F58" s="115"/>
      <c r="G58" s="115"/>
      <c r="H58" s="116"/>
      <c r="I58" s="65">
        <f>I15+I17+I32+I45+I53</f>
        <v>0</v>
      </c>
      <c r="J58" s="34"/>
      <c r="K58" s="34"/>
      <c r="L58" s="34"/>
      <c r="M58" s="34"/>
      <c r="N58" s="34"/>
      <c r="O58" s="34"/>
      <c r="P58" s="34"/>
      <c r="Q58" s="34"/>
      <c r="R58" s="34"/>
    </row>
    <row r="60" ht="12.75">
      <c r="I60" s="32">
        <v>1204501.59</v>
      </c>
    </row>
    <row r="62" ht="12.75">
      <c r="I62" s="205"/>
    </row>
  </sheetData>
  <mergeCells count="16">
    <mergeCell ref="A11:I11"/>
    <mergeCell ref="A1:I1"/>
    <mergeCell ref="A2:I2"/>
    <mergeCell ref="A3:I3"/>
    <mergeCell ref="A8:C8"/>
    <mergeCell ref="A9:C9"/>
    <mergeCell ref="G12:G13"/>
    <mergeCell ref="H12:H13"/>
    <mergeCell ref="I12:I13"/>
    <mergeCell ref="A58:H58"/>
    <mergeCell ref="A12:A13"/>
    <mergeCell ref="B12:B13"/>
    <mergeCell ref="C12:C13"/>
    <mergeCell ref="D12:D13"/>
    <mergeCell ref="E12:E13"/>
    <mergeCell ref="F12:F13"/>
  </mergeCells>
  <printOptions horizontalCentered="1"/>
  <pageMargins left="0.3937007874015748" right="0.3937007874015748" top="0.35433070866141736" bottom="0.3937007874015748" header="0.5118110236220472" footer="0.1968503937007874"/>
  <pageSetup firstPageNumber="4" useFirstPageNumber="1" fitToHeight="10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6"/>
  <sheetViews>
    <sheetView view="pageBreakPreview" zoomScaleSheetLayoutView="100" workbookViewId="0" topLeftCell="A1">
      <selection activeCell="N49" sqref="N49"/>
    </sheetView>
  </sheetViews>
  <sheetFormatPr defaultColWidth="9.140625" defaultRowHeight="12.75"/>
  <cols>
    <col min="1" max="1" width="16.28125" style="70" customWidth="1"/>
    <col min="2" max="2" width="2.28125" style="70" customWidth="1"/>
    <col min="3" max="3" width="5.00390625" style="70" customWidth="1"/>
    <col min="4" max="5" width="9.140625" style="70" customWidth="1"/>
    <col min="6" max="6" width="3.8515625" style="70" customWidth="1"/>
    <col min="7" max="7" width="29.00390625" style="70" customWidth="1"/>
    <col min="8" max="8" width="16.8515625" style="70" customWidth="1"/>
    <col min="9" max="9" width="2.57421875" style="70" customWidth="1"/>
    <col min="10" max="231" width="9.140625" style="70" customWidth="1"/>
    <col min="232" max="232" width="16.28125" style="70" customWidth="1"/>
    <col min="233" max="233" width="2.28125" style="70" customWidth="1"/>
    <col min="234" max="234" width="5.00390625" style="70" customWidth="1"/>
    <col min="235" max="236" width="9.140625" style="70" customWidth="1"/>
    <col min="237" max="237" width="3.8515625" style="70" customWidth="1"/>
    <col min="238" max="238" width="26.00390625" style="70" customWidth="1"/>
    <col min="239" max="239" width="15.00390625" style="70" customWidth="1"/>
    <col min="240" max="240" width="2.57421875" style="70" customWidth="1"/>
    <col min="241" max="241" width="23.140625" style="70" customWidth="1"/>
    <col min="242" max="242" width="11.28125" style="70" customWidth="1"/>
    <col min="243" max="243" width="11.421875" style="70" customWidth="1"/>
    <col min="244" max="244" width="11.8515625" style="70" customWidth="1"/>
    <col min="245" max="245" width="2.00390625" style="70" customWidth="1"/>
    <col min="246" max="246" width="23.140625" style="70" customWidth="1"/>
    <col min="247" max="247" width="11.28125" style="70" customWidth="1"/>
    <col min="248" max="248" width="11.421875" style="70" customWidth="1"/>
    <col min="249" max="249" width="11.8515625" style="70" customWidth="1"/>
    <col min="250" max="250" width="2.140625" style="70" customWidth="1"/>
    <col min="251" max="251" width="23.140625" style="70" customWidth="1"/>
    <col min="252" max="252" width="11.28125" style="70" customWidth="1"/>
    <col min="253" max="253" width="11.421875" style="70" customWidth="1"/>
    <col min="254" max="254" width="11.8515625" style="70" customWidth="1"/>
    <col min="255" max="255" width="2.421875" style="70" customWidth="1"/>
    <col min="256" max="256" width="23.140625" style="70" customWidth="1"/>
    <col min="257" max="257" width="11.28125" style="70" customWidth="1"/>
    <col min="258" max="258" width="11.421875" style="70" customWidth="1"/>
    <col min="259" max="259" width="11.8515625" style="70" customWidth="1"/>
    <col min="260" max="487" width="9.140625" style="70" customWidth="1"/>
    <col min="488" max="488" width="16.28125" style="70" customWidth="1"/>
    <col min="489" max="489" width="2.28125" style="70" customWidth="1"/>
    <col min="490" max="490" width="5.00390625" style="70" customWidth="1"/>
    <col min="491" max="492" width="9.140625" style="70" customWidth="1"/>
    <col min="493" max="493" width="3.8515625" style="70" customWidth="1"/>
    <col min="494" max="494" width="26.00390625" style="70" customWidth="1"/>
    <col min="495" max="495" width="15.00390625" style="70" customWidth="1"/>
    <col min="496" max="496" width="2.57421875" style="70" customWidth="1"/>
    <col min="497" max="497" width="23.140625" style="70" customWidth="1"/>
    <col min="498" max="498" width="11.28125" style="70" customWidth="1"/>
    <col min="499" max="499" width="11.421875" style="70" customWidth="1"/>
    <col min="500" max="500" width="11.8515625" style="70" customWidth="1"/>
    <col min="501" max="501" width="2.00390625" style="70" customWidth="1"/>
    <col min="502" max="502" width="23.140625" style="70" customWidth="1"/>
    <col min="503" max="503" width="11.28125" style="70" customWidth="1"/>
    <col min="504" max="504" width="11.421875" style="70" customWidth="1"/>
    <col min="505" max="505" width="11.8515625" style="70" customWidth="1"/>
    <col min="506" max="506" width="2.140625" style="70" customWidth="1"/>
    <col min="507" max="507" width="23.140625" style="70" customWidth="1"/>
    <col min="508" max="508" width="11.28125" style="70" customWidth="1"/>
    <col min="509" max="509" width="11.421875" style="70" customWidth="1"/>
    <col min="510" max="510" width="11.8515625" style="70" customWidth="1"/>
    <col min="511" max="511" width="2.421875" style="70" customWidth="1"/>
    <col min="512" max="512" width="23.140625" style="70" customWidth="1"/>
    <col min="513" max="513" width="11.28125" style="70" customWidth="1"/>
    <col min="514" max="514" width="11.421875" style="70" customWidth="1"/>
    <col min="515" max="515" width="11.8515625" style="70" customWidth="1"/>
    <col min="516" max="743" width="9.140625" style="70" customWidth="1"/>
    <col min="744" max="744" width="16.28125" style="70" customWidth="1"/>
    <col min="745" max="745" width="2.28125" style="70" customWidth="1"/>
    <col min="746" max="746" width="5.00390625" style="70" customWidth="1"/>
    <col min="747" max="748" width="9.140625" style="70" customWidth="1"/>
    <col min="749" max="749" width="3.8515625" style="70" customWidth="1"/>
    <col min="750" max="750" width="26.00390625" style="70" customWidth="1"/>
    <col min="751" max="751" width="15.00390625" style="70" customWidth="1"/>
    <col min="752" max="752" width="2.57421875" style="70" customWidth="1"/>
    <col min="753" max="753" width="23.140625" style="70" customWidth="1"/>
    <col min="754" max="754" width="11.28125" style="70" customWidth="1"/>
    <col min="755" max="755" width="11.421875" style="70" customWidth="1"/>
    <col min="756" max="756" width="11.8515625" style="70" customWidth="1"/>
    <col min="757" max="757" width="2.00390625" style="70" customWidth="1"/>
    <col min="758" max="758" width="23.140625" style="70" customWidth="1"/>
    <col min="759" max="759" width="11.28125" style="70" customWidth="1"/>
    <col min="760" max="760" width="11.421875" style="70" customWidth="1"/>
    <col min="761" max="761" width="11.8515625" style="70" customWidth="1"/>
    <col min="762" max="762" width="2.140625" style="70" customWidth="1"/>
    <col min="763" max="763" width="23.140625" style="70" customWidth="1"/>
    <col min="764" max="764" width="11.28125" style="70" customWidth="1"/>
    <col min="765" max="765" width="11.421875" style="70" customWidth="1"/>
    <col min="766" max="766" width="11.8515625" style="70" customWidth="1"/>
    <col min="767" max="767" width="2.421875" style="70" customWidth="1"/>
    <col min="768" max="768" width="23.140625" style="70" customWidth="1"/>
    <col min="769" max="769" width="11.28125" style="70" customWidth="1"/>
    <col min="770" max="770" width="11.421875" style="70" customWidth="1"/>
    <col min="771" max="771" width="11.8515625" style="70" customWidth="1"/>
    <col min="772" max="999" width="9.140625" style="70" customWidth="1"/>
    <col min="1000" max="1000" width="16.28125" style="70" customWidth="1"/>
    <col min="1001" max="1001" width="2.28125" style="70" customWidth="1"/>
    <col min="1002" max="1002" width="5.00390625" style="70" customWidth="1"/>
    <col min="1003" max="1004" width="9.140625" style="70" customWidth="1"/>
    <col min="1005" max="1005" width="3.8515625" style="70" customWidth="1"/>
    <col min="1006" max="1006" width="26.00390625" style="70" customWidth="1"/>
    <col min="1007" max="1007" width="15.00390625" style="70" customWidth="1"/>
    <col min="1008" max="1008" width="2.57421875" style="70" customWidth="1"/>
    <col min="1009" max="1009" width="23.140625" style="70" customWidth="1"/>
    <col min="1010" max="1010" width="11.28125" style="70" customWidth="1"/>
    <col min="1011" max="1011" width="11.421875" style="70" customWidth="1"/>
    <col min="1012" max="1012" width="11.8515625" style="70" customWidth="1"/>
    <col min="1013" max="1013" width="2.00390625" style="70" customWidth="1"/>
    <col min="1014" max="1014" width="23.140625" style="70" customWidth="1"/>
    <col min="1015" max="1015" width="11.28125" style="70" customWidth="1"/>
    <col min="1016" max="1016" width="11.421875" style="70" customWidth="1"/>
    <col min="1017" max="1017" width="11.8515625" style="70" customWidth="1"/>
    <col min="1018" max="1018" width="2.140625" style="70" customWidth="1"/>
    <col min="1019" max="1019" width="23.140625" style="70" customWidth="1"/>
    <col min="1020" max="1020" width="11.28125" style="70" customWidth="1"/>
    <col min="1021" max="1021" width="11.421875" style="70" customWidth="1"/>
    <col min="1022" max="1022" width="11.8515625" style="70" customWidth="1"/>
    <col min="1023" max="1023" width="2.421875" style="70" customWidth="1"/>
    <col min="1024" max="1024" width="23.140625" style="70" customWidth="1"/>
    <col min="1025" max="1025" width="11.28125" style="70" customWidth="1"/>
    <col min="1026" max="1026" width="11.421875" style="70" customWidth="1"/>
    <col min="1027" max="1027" width="11.8515625" style="70" customWidth="1"/>
    <col min="1028" max="1255" width="9.140625" style="70" customWidth="1"/>
    <col min="1256" max="1256" width="16.28125" style="70" customWidth="1"/>
    <col min="1257" max="1257" width="2.28125" style="70" customWidth="1"/>
    <col min="1258" max="1258" width="5.00390625" style="70" customWidth="1"/>
    <col min="1259" max="1260" width="9.140625" style="70" customWidth="1"/>
    <col min="1261" max="1261" width="3.8515625" style="70" customWidth="1"/>
    <col min="1262" max="1262" width="26.00390625" style="70" customWidth="1"/>
    <col min="1263" max="1263" width="15.00390625" style="70" customWidth="1"/>
    <col min="1264" max="1264" width="2.57421875" style="70" customWidth="1"/>
    <col min="1265" max="1265" width="23.140625" style="70" customWidth="1"/>
    <col min="1266" max="1266" width="11.28125" style="70" customWidth="1"/>
    <col min="1267" max="1267" width="11.421875" style="70" customWidth="1"/>
    <col min="1268" max="1268" width="11.8515625" style="70" customWidth="1"/>
    <col min="1269" max="1269" width="2.00390625" style="70" customWidth="1"/>
    <col min="1270" max="1270" width="23.140625" style="70" customWidth="1"/>
    <col min="1271" max="1271" width="11.28125" style="70" customWidth="1"/>
    <col min="1272" max="1272" width="11.421875" style="70" customWidth="1"/>
    <col min="1273" max="1273" width="11.8515625" style="70" customWidth="1"/>
    <col min="1274" max="1274" width="2.140625" style="70" customWidth="1"/>
    <col min="1275" max="1275" width="23.140625" style="70" customWidth="1"/>
    <col min="1276" max="1276" width="11.28125" style="70" customWidth="1"/>
    <col min="1277" max="1277" width="11.421875" style="70" customWidth="1"/>
    <col min="1278" max="1278" width="11.8515625" style="70" customWidth="1"/>
    <col min="1279" max="1279" width="2.421875" style="70" customWidth="1"/>
    <col min="1280" max="1280" width="23.140625" style="70" customWidth="1"/>
    <col min="1281" max="1281" width="11.28125" style="70" customWidth="1"/>
    <col min="1282" max="1282" width="11.421875" style="70" customWidth="1"/>
    <col min="1283" max="1283" width="11.8515625" style="70" customWidth="1"/>
    <col min="1284" max="1511" width="9.140625" style="70" customWidth="1"/>
    <col min="1512" max="1512" width="16.28125" style="70" customWidth="1"/>
    <col min="1513" max="1513" width="2.28125" style="70" customWidth="1"/>
    <col min="1514" max="1514" width="5.00390625" style="70" customWidth="1"/>
    <col min="1515" max="1516" width="9.140625" style="70" customWidth="1"/>
    <col min="1517" max="1517" width="3.8515625" style="70" customWidth="1"/>
    <col min="1518" max="1518" width="26.00390625" style="70" customWidth="1"/>
    <col min="1519" max="1519" width="15.00390625" style="70" customWidth="1"/>
    <col min="1520" max="1520" width="2.57421875" style="70" customWidth="1"/>
    <col min="1521" max="1521" width="23.140625" style="70" customWidth="1"/>
    <col min="1522" max="1522" width="11.28125" style="70" customWidth="1"/>
    <col min="1523" max="1523" width="11.421875" style="70" customWidth="1"/>
    <col min="1524" max="1524" width="11.8515625" style="70" customWidth="1"/>
    <col min="1525" max="1525" width="2.00390625" style="70" customWidth="1"/>
    <col min="1526" max="1526" width="23.140625" style="70" customWidth="1"/>
    <col min="1527" max="1527" width="11.28125" style="70" customWidth="1"/>
    <col min="1528" max="1528" width="11.421875" style="70" customWidth="1"/>
    <col min="1529" max="1529" width="11.8515625" style="70" customWidth="1"/>
    <col min="1530" max="1530" width="2.140625" style="70" customWidth="1"/>
    <col min="1531" max="1531" width="23.140625" style="70" customWidth="1"/>
    <col min="1532" max="1532" width="11.28125" style="70" customWidth="1"/>
    <col min="1533" max="1533" width="11.421875" style="70" customWidth="1"/>
    <col min="1534" max="1534" width="11.8515625" style="70" customWidth="1"/>
    <col min="1535" max="1535" width="2.421875" style="70" customWidth="1"/>
    <col min="1536" max="1536" width="23.140625" style="70" customWidth="1"/>
    <col min="1537" max="1537" width="11.28125" style="70" customWidth="1"/>
    <col min="1538" max="1538" width="11.421875" style="70" customWidth="1"/>
    <col min="1539" max="1539" width="11.8515625" style="70" customWidth="1"/>
    <col min="1540" max="1767" width="9.140625" style="70" customWidth="1"/>
    <col min="1768" max="1768" width="16.28125" style="70" customWidth="1"/>
    <col min="1769" max="1769" width="2.28125" style="70" customWidth="1"/>
    <col min="1770" max="1770" width="5.00390625" style="70" customWidth="1"/>
    <col min="1771" max="1772" width="9.140625" style="70" customWidth="1"/>
    <col min="1773" max="1773" width="3.8515625" style="70" customWidth="1"/>
    <col min="1774" max="1774" width="26.00390625" style="70" customWidth="1"/>
    <col min="1775" max="1775" width="15.00390625" style="70" customWidth="1"/>
    <col min="1776" max="1776" width="2.57421875" style="70" customWidth="1"/>
    <col min="1777" max="1777" width="23.140625" style="70" customWidth="1"/>
    <col min="1778" max="1778" width="11.28125" style="70" customWidth="1"/>
    <col min="1779" max="1779" width="11.421875" style="70" customWidth="1"/>
    <col min="1780" max="1780" width="11.8515625" style="70" customWidth="1"/>
    <col min="1781" max="1781" width="2.00390625" style="70" customWidth="1"/>
    <col min="1782" max="1782" width="23.140625" style="70" customWidth="1"/>
    <col min="1783" max="1783" width="11.28125" style="70" customWidth="1"/>
    <col min="1784" max="1784" width="11.421875" style="70" customWidth="1"/>
    <col min="1785" max="1785" width="11.8515625" style="70" customWidth="1"/>
    <col min="1786" max="1786" width="2.140625" style="70" customWidth="1"/>
    <col min="1787" max="1787" width="23.140625" style="70" customWidth="1"/>
    <col min="1788" max="1788" width="11.28125" style="70" customWidth="1"/>
    <col min="1789" max="1789" width="11.421875" style="70" customWidth="1"/>
    <col min="1790" max="1790" width="11.8515625" style="70" customWidth="1"/>
    <col min="1791" max="1791" width="2.421875" style="70" customWidth="1"/>
    <col min="1792" max="1792" width="23.140625" style="70" customWidth="1"/>
    <col min="1793" max="1793" width="11.28125" style="70" customWidth="1"/>
    <col min="1794" max="1794" width="11.421875" style="70" customWidth="1"/>
    <col min="1795" max="1795" width="11.8515625" style="70" customWidth="1"/>
    <col min="1796" max="2023" width="9.140625" style="70" customWidth="1"/>
    <col min="2024" max="2024" width="16.28125" style="70" customWidth="1"/>
    <col min="2025" max="2025" width="2.28125" style="70" customWidth="1"/>
    <col min="2026" max="2026" width="5.00390625" style="70" customWidth="1"/>
    <col min="2027" max="2028" width="9.140625" style="70" customWidth="1"/>
    <col min="2029" max="2029" width="3.8515625" style="70" customWidth="1"/>
    <col min="2030" max="2030" width="26.00390625" style="70" customWidth="1"/>
    <col min="2031" max="2031" width="15.00390625" style="70" customWidth="1"/>
    <col min="2032" max="2032" width="2.57421875" style="70" customWidth="1"/>
    <col min="2033" max="2033" width="23.140625" style="70" customWidth="1"/>
    <col min="2034" max="2034" width="11.28125" style="70" customWidth="1"/>
    <col min="2035" max="2035" width="11.421875" style="70" customWidth="1"/>
    <col min="2036" max="2036" width="11.8515625" style="70" customWidth="1"/>
    <col min="2037" max="2037" width="2.00390625" style="70" customWidth="1"/>
    <col min="2038" max="2038" width="23.140625" style="70" customWidth="1"/>
    <col min="2039" max="2039" width="11.28125" style="70" customWidth="1"/>
    <col min="2040" max="2040" width="11.421875" style="70" customWidth="1"/>
    <col min="2041" max="2041" width="11.8515625" style="70" customWidth="1"/>
    <col min="2042" max="2042" width="2.140625" style="70" customWidth="1"/>
    <col min="2043" max="2043" width="23.140625" style="70" customWidth="1"/>
    <col min="2044" max="2044" width="11.28125" style="70" customWidth="1"/>
    <col min="2045" max="2045" width="11.421875" style="70" customWidth="1"/>
    <col min="2046" max="2046" width="11.8515625" style="70" customWidth="1"/>
    <col min="2047" max="2047" width="2.421875" style="70" customWidth="1"/>
    <col min="2048" max="2048" width="23.140625" style="70" customWidth="1"/>
    <col min="2049" max="2049" width="11.28125" style="70" customWidth="1"/>
    <col min="2050" max="2050" width="11.421875" style="70" customWidth="1"/>
    <col min="2051" max="2051" width="11.8515625" style="70" customWidth="1"/>
    <col min="2052" max="2279" width="9.140625" style="70" customWidth="1"/>
    <col min="2280" max="2280" width="16.28125" style="70" customWidth="1"/>
    <col min="2281" max="2281" width="2.28125" style="70" customWidth="1"/>
    <col min="2282" max="2282" width="5.00390625" style="70" customWidth="1"/>
    <col min="2283" max="2284" width="9.140625" style="70" customWidth="1"/>
    <col min="2285" max="2285" width="3.8515625" style="70" customWidth="1"/>
    <col min="2286" max="2286" width="26.00390625" style="70" customWidth="1"/>
    <col min="2287" max="2287" width="15.00390625" style="70" customWidth="1"/>
    <col min="2288" max="2288" width="2.57421875" style="70" customWidth="1"/>
    <col min="2289" max="2289" width="23.140625" style="70" customWidth="1"/>
    <col min="2290" max="2290" width="11.28125" style="70" customWidth="1"/>
    <col min="2291" max="2291" width="11.421875" style="70" customWidth="1"/>
    <col min="2292" max="2292" width="11.8515625" style="70" customWidth="1"/>
    <col min="2293" max="2293" width="2.00390625" style="70" customWidth="1"/>
    <col min="2294" max="2294" width="23.140625" style="70" customWidth="1"/>
    <col min="2295" max="2295" width="11.28125" style="70" customWidth="1"/>
    <col min="2296" max="2296" width="11.421875" style="70" customWidth="1"/>
    <col min="2297" max="2297" width="11.8515625" style="70" customWidth="1"/>
    <col min="2298" max="2298" width="2.140625" style="70" customWidth="1"/>
    <col min="2299" max="2299" width="23.140625" style="70" customWidth="1"/>
    <col min="2300" max="2300" width="11.28125" style="70" customWidth="1"/>
    <col min="2301" max="2301" width="11.421875" style="70" customWidth="1"/>
    <col min="2302" max="2302" width="11.8515625" style="70" customWidth="1"/>
    <col min="2303" max="2303" width="2.421875" style="70" customWidth="1"/>
    <col min="2304" max="2304" width="23.140625" style="70" customWidth="1"/>
    <col min="2305" max="2305" width="11.28125" style="70" customWidth="1"/>
    <col min="2306" max="2306" width="11.421875" style="70" customWidth="1"/>
    <col min="2307" max="2307" width="11.8515625" style="70" customWidth="1"/>
    <col min="2308" max="2535" width="9.140625" style="70" customWidth="1"/>
    <col min="2536" max="2536" width="16.28125" style="70" customWidth="1"/>
    <col min="2537" max="2537" width="2.28125" style="70" customWidth="1"/>
    <col min="2538" max="2538" width="5.00390625" style="70" customWidth="1"/>
    <col min="2539" max="2540" width="9.140625" style="70" customWidth="1"/>
    <col min="2541" max="2541" width="3.8515625" style="70" customWidth="1"/>
    <col min="2542" max="2542" width="26.00390625" style="70" customWidth="1"/>
    <col min="2543" max="2543" width="15.00390625" style="70" customWidth="1"/>
    <col min="2544" max="2544" width="2.57421875" style="70" customWidth="1"/>
    <col min="2545" max="2545" width="23.140625" style="70" customWidth="1"/>
    <col min="2546" max="2546" width="11.28125" style="70" customWidth="1"/>
    <col min="2547" max="2547" width="11.421875" style="70" customWidth="1"/>
    <col min="2548" max="2548" width="11.8515625" style="70" customWidth="1"/>
    <col min="2549" max="2549" width="2.00390625" style="70" customWidth="1"/>
    <col min="2550" max="2550" width="23.140625" style="70" customWidth="1"/>
    <col min="2551" max="2551" width="11.28125" style="70" customWidth="1"/>
    <col min="2552" max="2552" width="11.421875" style="70" customWidth="1"/>
    <col min="2553" max="2553" width="11.8515625" style="70" customWidth="1"/>
    <col min="2554" max="2554" width="2.140625" style="70" customWidth="1"/>
    <col min="2555" max="2555" width="23.140625" style="70" customWidth="1"/>
    <col min="2556" max="2556" width="11.28125" style="70" customWidth="1"/>
    <col min="2557" max="2557" width="11.421875" style="70" customWidth="1"/>
    <col min="2558" max="2558" width="11.8515625" style="70" customWidth="1"/>
    <col min="2559" max="2559" width="2.421875" style="70" customWidth="1"/>
    <col min="2560" max="2560" width="23.140625" style="70" customWidth="1"/>
    <col min="2561" max="2561" width="11.28125" style="70" customWidth="1"/>
    <col min="2562" max="2562" width="11.421875" style="70" customWidth="1"/>
    <col min="2563" max="2563" width="11.8515625" style="70" customWidth="1"/>
    <col min="2564" max="2791" width="9.140625" style="70" customWidth="1"/>
    <col min="2792" max="2792" width="16.28125" style="70" customWidth="1"/>
    <col min="2793" max="2793" width="2.28125" style="70" customWidth="1"/>
    <col min="2794" max="2794" width="5.00390625" style="70" customWidth="1"/>
    <col min="2795" max="2796" width="9.140625" style="70" customWidth="1"/>
    <col min="2797" max="2797" width="3.8515625" style="70" customWidth="1"/>
    <col min="2798" max="2798" width="26.00390625" style="70" customWidth="1"/>
    <col min="2799" max="2799" width="15.00390625" style="70" customWidth="1"/>
    <col min="2800" max="2800" width="2.57421875" style="70" customWidth="1"/>
    <col min="2801" max="2801" width="23.140625" style="70" customWidth="1"/>
    <col min="2802" max="2802" width="11.28125" style="70" customWidth="1"/>
    <col min="2803" max="2803" width="11.421875" style="70" customWidth="1"/>
    <col min="2804" max="2804" width="11.8515625" style="70" customWidth="1"/>
    <col min="2805" max="2805" width="2.00390625" style="70" customWidth="1"/>
    <col min="2806" max="2806" width="23.140625" style="70" customWidth="1"/>
    <col min="2807" max="2807" width="11.28125" style="70" customWidth="1"/>
    <col min="2808" max="2808" width="11.421875" style="70" customWidth="1"/>
    <col min="2809" max="2809" width="11.8515625" style="70" customWidth="1"/>
    <col min="2810" max="2810" width="2.140625" style="70" customWidth="1"/>
    <col min="2811" max="2811" width="23.140625" style="70" customWidth="1"/>
    <col min="2812" max="2812" width="11.28125" style="70" customWidth="1"/>
    <col min="2813" max="2813" width="11.421875" style="70" customWidth="1"/>
    <col min="2814" max="2814" width="11.8515625" style="70" customWidth="1"/>
    <col min="2815" max="2815" width="2.421875" style="70" customWidth="1"/>
    <col min="2816" max="2816" width="23.140625" style="70" customWidth="1"/>
    <col min="2817" max="2817" width="11.28125" style="70" customWidth="1"/>
    <col min="2818" max="2818" width="11.421875" style="70" customWidth="1"/>
    <col min="2819" max="2819" width="11.8515625" style="70" customWidth="1"/>
    <col min="2820" max="3047" width="9.140625" style="70" customWidth="1"/>
    <col min="3048" max="3048" width="16.28125" style="70" customWidth="1"/>
    <col min="3049" max="3049" width="2.28125" style="70" customWidth="1"/>
    <col min="3050" max="3050" width="5.00390625" style="70" customWidth="1"/>
    <col min="3051" max="3052" width="9.140625" style="70" customWidth="1"/>
    <col min="3053" max="3053" width="3.8515625" style="70" customWidth="1"/>
    <col min="3054" max="3054" width="26.00390625" style="70" customWidth="1"/>
    <col min="3055" max="3055" width="15.00390625" style="70" customWidth="1"/>
    <col min="3056" max="3056" width="2.57421875" style="70" customWidth="1"/>
    <col min="3057" max="3057" width="23.140625" style="70" customWidth="1"/>
    <col min="3058" max="3058" width="11.28125" style="70" customWidth="1"/>
    <col min="3059" max="3059" width="11.421875" style="70" customWidth="1"/>
    <col min="3060" max="3060" width="11.8515625" style="70" customWidth="1"/>
    <col min="3061" max="3061" width="2.00390625" style="70" customWidth="1"/>
    <col min="3062" max="3062" width="23.140625" style="70" customWidth="1"/>
    <col min="3063" max="3063" width="11.28125" style="70" customWidth="1"/>
    <col min="3064" max="3064" width="11.421875" style="70" customWidth="1"/>
    <col min="3065" max="3065" width="11.8515625" style="70" customWidth="1"/>
    <col min="3066" max="3066" width="2.140625" style="70" customWidth="1"/>
    <col min="3067" max="3067" width="23.140625" style="70" customWidth="1"/>
    <col min="3068" max="3068" width="11.28125" style="70" customWidth="1"/>
    <col min="3069" max="3069" width="11.421875" style="70" customWidth="1"/>
    <col min="3070" max="3070" width="11.8515625" style="70" customWidth="1"/>
    <col min="3071" max="3071" width="2.421875" style="70" customWidth="1"/>
    <col min="3072" max="3072" width="23.140625" style="70" customWidth="1"/>
    <col min="3073" max="3073" width="11.28125" style="70" customWidth="1"/>
    <col min="3074" max="3074" width="11.421875" style="70" customWidth="1"/>
    <col min="3075" max="3075" width="11.8515625" style="70" customWidth="1"/>
    <col min="3076" max="3303" width="9.140625" style="70" customWidth="1"/>
    <col min="3304" max="3304" width="16.28125" style="70" customWidth="1"/>
    <col min="3305" max="3305" width="2.28125" style="70" customWidth="1"/>
    <col min="3306" max="3306" width="5.00390625" style="70" customWidth="1"/>
    <col min="3307" max="3308" width="9.140625" style="70" customWidth="1"/>
    <col min="3309" max="3309" width="3.8515625" style="70" customWidth="1"/>
    <col min="3310" max="3310" width="26.00390625" style="70" customWidth="1"/>
    <col min="3311" max="3311" width="15.00390625" style="70" customWidth="1"/>
    <col min="3312" max="3312" width="2.57421875" style="70" customWidth="1"/>
    <col min="3313" max="3313" width="23.140625" style="70" customWidth="1"/>
    <col min="3314" max="3314" width="11.28125" style="70" customWidth="1"/>
    <col min="3315" max="3315" width="11.421875" style="70" customWidth="1"/>
    <col min="3316" max="3316" width="11.8515625" style="70" customWidth="1"/>
    <col min="3317" max="3317" width="2.00390625" style="70" customWidth="1"/>
    <col min="3318" max="3318" width="23.140625" style="70" customWidth="1"/>
    <col min="3319" max="3319" width="11.28125" style="70" customWidth="1"/>
    <col min="3320" max="3320" width="11.421875" style="70" customWidth="1"/>
    <col min="3321" max="3321" width="11.8515625" style="70" customWidth="1"/>
    <col min="3322" max="3322" width="2.140625" style="70" customWidth="1"/>
    <col min="3323" max="3323" width="23.140625" style="70" customWidth="1"/>
    <col min="3324" max="3324" width="11.28125" style="70" customWidth="1"/>
    <col min="3325" max="3325" width="11.421875" style="70" customWidth="1"/>
    <col min="3326" max="3326" width="11.8515625" style="70" customWidth="1"/>
    <col min="3327" max="3327" width="2.421875" style="70" customWidth="1"/>
    <col min="3328" max="3328" width="23.140625" style="70" customWidth="1"/>
    <col min="3329" max="3329" width="11.28125" style="70" customWidth="1"/>
    <col min="3330" max="3330" width="11.421875" style="70" customWidth="1"/>
    <col min="3331" max="3331" width="11.8515625" style="70" customWidth="1"/>
    <col min="3332" max="3559" width="9.140625" style="70" customWidth="1"/>
    <col min="3560" max="3560" width="16.28125" style="70" customWidth="1"/>
    <col min="3561" max="3561" width="2.28125" style="70" customWidth="1"/>
    <col min="3562" max="3562" width="5.00390625" style="70" customWidth="1"/>
    <col min="3563" max="3564" width="9.140625" style="70" customWidth="1"/>
    <col min="3565" max="3565" width="3.8515625" style="70" customWidth="1"/>
    <col min="3566" max="3566" width="26.00390625" style="70" customWidth="1"/>
    <col min="3567" max="3567" width="15.00390625" style="70" customWidth="1"/>
    <col min="3568" max="3568" width="2.57421875" style="70" customWidth="1"/>
    <col min="3569" max="3569" width="23.140625" style="70" customWidth="1"/>
    <col min="3570" max="3570" width="11.28125" style="70" customWidth="1"/>
    <col min="3571" max="3571" width="11.421875" style="70" customWidth="1"/>
    <col min="3572" max="3572" width="11.8515625" style="70" customWidth="1"/>
    <col min="3573" max="3573" width="2.00390625" style="70" customWidth="1"/>
    <col min="3574" max="3574" width="23.140625" style="70" customWidth="1"/>
    <col min="3575" max="3575" width="11.28125" style="70" customWidth="1"/>
    <col min="3576" max="3576" width="11.421875" style="70" customWidth="1"/>
    <col min="3577" max="3577" width="11.8515625" style="70" customWidth="1"/>
    <col min="3578" max="3578" width="2.140625" style="70" customWidth="1"/>
    <col min="3579" max="3579" width="23.140625" style="70" customWidth="1"/>
    <col min="3580" max="3580" width="11.28125" style="70" customWidth="1"/>
    <col min="3581" max="3581" width="11.421875" style="70" customWidth="1"/>
    <col min="3582" max="3582" width="11.8515625" style="70" customWidth="1"/>
    <col min="3583" max="3583" width="2.421875" style="70" customWidth="1"/>
    <col min="3584" max="3584" width="23.140625" style="70" customWidth="1"/>
    <col min="3585" max="3585" width="11.28125" style="70" customWidth="1"/>
    <col min="3586" max="3586" width="11.421875" style="70" customWidth="1"/>
    <col min="3587" max="3587" width="11.8515625" style="70" customWidth="1"/>
    <col min="3588" max="3815" width="9.140625" style="70" customWidth="1"/>
    <col min="3816" max="3816" width="16.28125" style="70" customWidth="1"/>
    <col min="3817" max="3817" width="2.28125" style="70" customWidth="1"/>
    <col min="3818" max="3818" width="5.00390625" style="70" customWidth="1"/>
    <col min="3819" max="3820" width="9.140625" style="70" customWidth="1"/>
    <col min="3821" max="3821" width="3.8515625" style="70" customWidth="1"/>
    <col min="3822" max="3822" width="26.00390625" style="70" customWidth="1"/>
    <col min="3823" max="3823" width="15.00390625" style="70" customWidth="1"/>
    <col min="3824" max="3824" width="2.57421875" style="70" customWidth="1"/>
    <col min="3825" max="3825" width="23.140625" style="70" customWidth="1"/>
    <col min="3826" max="3826" width="11.28125" style="70" customWidth="1"/>
    <col min="3827" max="3827" width="11.421875" style="70" customWidth="1"/>
    <col min="3828" max="3828" width="11.8515625" style="70" customWidth="1"/>
    <col min="3829" max="3829" width="2.00390625" style="70" customWidth="1"/>
    <col min="3830" max="3830" width="23.140625" style="70" customWidth="1"/>
    <col min="3831" max="3831" width="11.28125" style="70" customWidth="1"/>
    <col min="3832" max="3832" width="11.421875" style="70" customWidth="1"/>
    <col min="3833" max="3833" width="11.8515625" style="70" customWidth="1"/>
    <col min="3834" max="3834" width="2.140625" style="70" customWidth="1"/>
    <col min="3835" max="3835" width="23.140625" style="70" customWidth="1"/>
    <col min="3836" max="3836" width="11.28125" style="70" customWidth="1"/>
    <col min="3837" max="3837" width="11.421875" style="70" customWidth="1"/>
    <col min="3838" max="3838" width="11.8515625" style="70" customWidth="1"/>
    <col min="3839" max="3839" width="2.421875" style="70" customWidth="1"/>
    <col min="3840" max="3840" width="23.140625" style="70" customWidth="1"/>
    <col min="3841" max="3841" width="11.28125" style="70" customWidth="1"/>
    <col min="3842" max="3842" width="11.421875" style="70" customWidth="1"/>
    <col min="3843" max="3843" width="11.8515625" style="70" customWidth="1"/>
    <col min="3844" max="4071" width="9.140625" style="70" customWidth="1"/>
    <col min="4072" max="4072" width="16.28125" style="70" customWidth="1"/>
    <col min="4073" max="4073" width="2.28125" style="70" customWidth="1"/>
    <col min="4074" max="4074" width="5.00390625" style="70" customWidth="1"/>
    <col min="4075" max="4076" width="9.140625" style="70" customWidth="1"/>
    <col min="4077" max="4077" width="3.8515625" style="70" customWidth="1"/>
    <col min="4078" max="4078" width="26.00390625" style="70" customWidth="1"/>
    <col min="4079" max="4079" width="15.00390625" style="70" customWidth="1"/>
    <col min="4080" max="4080" width="2.57421875" style="70" customWidth="1"/>
    <col min="4081" max="4081" width="23.140625" style="70" customWidth="1"/>
    <col min="4082" max="4082" width="11.28125" style="70" customWidth="1"/>
    <col min="4083" max="4083" width="11.421875" style="70" customWidth="1"/>
    <col min="4084" max="4084" width="11.8515625" style="70" customWidth="1"/>
    <col min="4085" max="4085" width="2.00390625" style="70" customWidth="1"/>
    <col min="4086" max="4086" width="23.140625" style="70" customWidth="1"/>
    <col min="4087" max="4087" width="11.28125" style="70" customWidth="1"/>
    <col min="4088" max="4088" width="11.421875" style="70" customWidth="1"/>
    <col min="4089" max="4089" width="11.8515625" style="70" customWidth="1"/>
    <col min="4090" max="4090" width="2.140625" style="70" customWidth="1"/>
    <col min="4091" max="4091" width="23.140625" style="70" customWidth="1"/>
    <col min="4092" max="4092" width="11.28125" style="70" customWidth="1"/>
    <col min="4093" max="4093" width="11.421875" style="70" customWidth="1"/>
    <col min="4094" max="4094" width="11.8515625" style="70" customWidth="1"/>
    <col min="4095" max="4095" width="2.421875" style="70" customWidth="1"/>
    <col min="4096" max="4096" width="23.140625" style="70" customWidth="1"/>
    <col min="4097" max="4097" width="11.28125" style="70" customWidth="1"/>
    <col min="4098" max="4098" width="11.421875" style="70" customWidth="1"/>
    <col min="4099" max="4099" width="11.8515625" style="70" customWidth="1"/>
    <col min="4100" max="4327" width="9.140625" style="70" customWidth="1"/>
    <col min="4328" max="4328" width="16.28125" style="70" customWidth="1"/>
    <col min="4329" max="4329" width="2.28125" style="70" customWidth="1"/>
    <col min="4330" max="4330" width="5.00390625" style="70" customWidth="1"/>
    <col min="4331" max="4332" width="9.140625" style="70" customWidth="1"/>
    <col min="4333" max="4333" width="3.8515625" style="70" customWidth="1"/>
    <col min="4334" max="4334" width="26.00390625" style="70" customWidth="1"/>
    <col min="4335" max="4335" width="15.00390625" style="70" customWidth="1"/>
    <col min="4336" max="4336" width="2.57421875" style="70" customWidth="1"/>
    <col min="4337" max="4337" width="23.140625" style="70" customWidth="1"/>
    <col min="4338" max="4338" width="11.28125" style="70" customWidth="1"/>
    <col min="4339" max="4339" width="11.421875" style="70" customWidth="1"/>
    <col min="4340" max="4340" width="11.8515625" style="70" customWidth="1"/>
    <col min="4341" max="4341" width="2.00390625" style="70" customWidth="1"/>
    <col min="4342" max="4342" width="23.140625" style="70" customWidth="1"/>
    <col min="4343" max="4343" width="11.28125" style="70" customWidth="1"/>
    <col min="4344" max="4344" width="11.421875" style="70" customWidth="1"/>
    <col min="4345" max="4345" width="11.8515625" style="70" customWidth="1"/>
    <col min="4346" max="4346" width="2.140625" style="70" customWidth="1"/>
    <col min="4347" max="4347" width="23.140625" style="70" customWidth="1"/>
    <col min="4348" max="4348" width="11.28125" style="70" customWidth="1"/>
    <col min="4349" max="4349" width="11.421875" style="70" customWidth="1"/>
    <col min="4350" max="4350" width="11.8515625" style="70" customWidth="1"/>
    <col min="4351" max="4351" width="2.421875" style="70" customWidth="1"/>
    <col min="4352" max="4352" width="23.140625" style="70" customWidth="1"/>
    <col min="4353" max="4353" width="11.28125" style="70" customWidth="1"/>
    <col min="4354" max="4354" width="11.421875" style="70" customWidth="1"/>
    <col min="4355" max="4355" width="11.8515625" style="70" customWidth="1"/>
    <col min="4356" max="4583" width="9.140625" style="70" customWidth="1"/>
    <col min="4584" max="4584" width="16.28125" style="70" customWidth="1"/>
    <col min="4585" max="4585" width="2.28125" style="70" customWidth="1"/>
    <col min="4586" max="4586" width="5.00390625" style="70" customWidth="1"/>
    <col min="4587" max="4588" width="9.140625" style="70" customWidth="1"/>
    <col min="4589" max="4589" width="3.8515625" style="70" customWidth="1"/>
    <col min="4590" max="4590" width="26.00390625" style="70" customWidth="1"/>
    <col min="4591" max="4591" width="15.00390625" style="70" customWidth="1"/>
    <col min="4592" max="4592" width="2.57421875" style="70" customWidth="1"/>
    <col min="4593" max="4593" width="23.140625" style="70" customWidth="1"/>
    <col min="4594" max="4594" width="11.28125" style="70" customWidth="1"/>
    <col min="4595" max="4595" width="11.421875" style="70" customWidth="1"/>
    <col min="4596" max="4596" width="11.8515625" style="70" customWidth="1"/>
    <col min="4597" max="4597" width="2.00390625" style="70" customWidth="1"/>
    <col min="4598" max="4598" width="23.140625" style="70" customWidth="1"/>
    <col min="4599" max="4599" width="11.28125" style="70" customWidth="1"/>
    <col min="4600" max="4600" width="11.421875" style="70" customWidth="1"/>
    <col min="4601" max="4601" width="11.8515625" style="70" customWidth="1"/>
    <col min="4602" max="4602" width="2.140625" style="70" customWidth="1"/>
    <col min="4603" max="4603" width="23.140625" style="70" customWidth="1"/>
    <col min="4604" max="4604" width="11.28125" style="70" customWidth="1"/>
    <col min="4605" max="4605" width="11.421875" style="70" customWidth="1"/>
    <col min="4606" max="4606" width="11.8515625" style="70" customWidth="1"/>
    <col min="4607" max="4607" width="2.421875" style="70" customWidth="1"/>
    <col min="4608" max="4608" width="23.140625" style="70" customWidth="1"/>
    <col min="4609" max="4609" width="11.28125" style="70" customWidth="1"/>
    <col min="4610" max="4610" width="11.421875" style="70" customWidth="1"/>
    <col min="4611" max="4611" width="11.8515625" style="70" customWidth="1"/>
    <col min="4612" max="4839" width="9.140625" style="70" customWidth="1"/>
    <col min="4840" max="4840" width="16.28125" style="70" customWidth="1"/>
    <col min="4841" max="4841" width="2.28125" style="70" customWidth="1"/>
    <col min="4842" max="4842" width="5.00390625" style="70" customWidth="1"/>
    <col min="4843" max="4844" width="9.140625" style="70" customWidth="1"/>
    <col min="4845" max="4845" width="3.8515625" style="70" customWidth="1"/>
    <col min="4846" max="4846" width="26.00390625" style="70" customWidth="1"/>
    <col min="4847" max="4847" width="15.00390625" style="70" customWidth="1"/>
    <col min="4848" max="4848" width="2.57421875" style="70" customWidth="1"/>
    <col min="4849" max="4849" width="23.140625" style="70" customWidth="1"/>
    <col min="4850" max="4850" width="11.28125" style="70" customWidth="1"/>
    <col min="4851" max="4851" width="11.421875" style="70" customWidth="1"/>
    <col min="4852" max="4852" width="11.8515625" style="70" customWidth="1"/>
    <col min="4853" max="4853" width="2.00390625" style="70" customWidth="1"/>
    <col min="4854" max="4854" width="23.140625" style="70" customWidth="1"/>
    <col min="4855" max="4855" width="11.28125" style="70" customWidth="1"/>
    <col min="4856" max="4856" width="11.421875" style="70" customWidth="1"/>
    <col min="4857" max="4857" width="11.8515625" style="70" customWidth="1"/>
    <col min="4858" max="4858" width="2.140625" style="70" customWidth="1"/>
    <col min="4859" max="4859" width="23.140625" style="70" customWidth="1"/>
    <col min="4860" max="4860" width="11.28125" style="70" customWidth="1"/>
    <col min="4861" max="4861" width="11.421875" style="70" customWidth="1"/>
    <col min="4862" max="4862" width="11.8515625" style="70" customWidth="1"/>
    <col min="4863" max="4863" width="2.421875" style="70" customWidth="1"/>
    <col min="4864" max="4864" width="23.140625" style="70" customWidth="1"/>
    <col min="4865" max="4865" width="11.28125" style="70" customWidth="1"/>
    <col min="4866" max="4866" width="11.421875" style="70" customWidth="1"/>
    <col min="4867" max="4867" width="11.8515625" style="70" customWidth="1"/>
    <col min="4868" max="5095" width="9.140625" style="70" customWidth="1"/>
    <col min="5096" max="5096" width="16.28125" style="70" customWidth="1"/>
    <col min="5097" max="5097" width="2.28125" style="70" customWidth="1"/>
    <col min="5098" max="5098" width="5.00390625" style="70" customWidth="1"/>
    <col min="5099" max="5100" width="9.140625" style="70" customWidth="1"/>
    <col min="5101" max="5101" width="3.8515625" style="70" customWidth="1"/>
    <col min="5102" max="5102" width="26.00390625" style="70" customWidth="1"/>
    <col min="5103" max="5103" width="15.00390625" style="70" customWidth="1"/>
    <col min="5104" max="5104" width="2.57421875" style="70" customWidth="1"/>
    <col min="5105" max="5105" width="23.140625" style="70" customWidth="1"/>
    <col min="5106" max="5106" width="11.28125" style="70" customWidth="1"/>
    <col min="5107" max="5107" width="11.421875" style="70" customWidth="1"/>
    <col min="5108" max="5108" width="11.8515625" style="70" customWidth="1"/>
    <col min="5109" max="5109" width="2.00390625" style="70" customWidth="1"/>
    <col min="5110" max="5110" width="23.140625" style="70" customWidth="1"/>
    <col min="5111" max="5111" width="11.28125" style="70" customWidth="1"/>
    <col min="5112" max="5112" width="11.421875" style="70" customWidth="1"/>
    <col min="5113" max="5113" width="11.8515625" style="70" customWidth="1"/>
    <col min="5114" max="5114" width="2.140625" style="70" customWidth="1"/>
    <col min="5115" max="5115" width="23.140625" style="70" customWidth="1"/>
    <col min="5116" max="5116" width="11.28125" style="70" customWidth="1"/>
    <col min="5117" max="5117" width="11.421875" style="70" customWidth="1"/>
    <col min="5118" max="5118" width="11.8515625" style="70" customWidth="1"/>
    <col min="5119" max="5119" width="2.421875" style="70" customWidth="1"/>
    <col min="5120" max="5120" width="23.140625" style="70" customWidth="1"/>
    <col min="5121" max="5121" width="11.28125" style="70" customWidth="1"/>
    <col min="5122" max="5122" width="11.421875" style="70" customWidth="1"/>
    <col min="5123" max="5123" width="11.8515625" style="70" customWidth="1"/>
    <col min="5124" max="5351" width="9.140625" style="70" customWidth="1"/>
    <col min="5352" max="5352" width="16.28125" style="70" customWidth="1"/>
    <col min="5353" max="5353" width="2.28125" style="70" customWidth="1"/>
    <col min="5354" max="5354" width="5.00390625" style="70" customWidth="1"/>
    <col min="5355" max="5356" width="9.140625" style="70" customWidth="1"/>
    <col min="5357" max="5357" width="3.8515625" style="70" customWidth="1"/>
    <col min="5358" max="5358" width="26.00390625" style="70" customWidth="1"/>
    <col min="5359" max="5359" width="15.00390625" style="70" customWidth="1"/>
    <col min="5360" max="5360" width="2.57421875" style="70" customWidth="1"/>
    <col min="5361" max="5361" width="23.140625" style="70" customWidth="1"/>
    <col min="5362" max="5362" width="11.28125" style="70" customWidth="1"/>
    <col min="5363" max="5363" width="11.421875" style="70" customWidth="1"/>
    <col min="5364" max="5364" width="11.8515625" style="70" customWidth="1"/>
    <col min="5365" max="5365" width="2.00390625" style="70" customWidth="1"/>
    <col min="5366" max="5366" width="23.140625" style="70" customWidth="1"/>
    <col min="5367" max="5367" width="11.28125" style="70" customWidth="1"/>
    <col min="5368" max="5368" width="11.421875" style="70" customWidth="1"/>
    <col min="5369" max="5369" width="11.8515625" style="70" customWidth="1"/>
    <col min="5370" max="5370" width="2.140625" style="70" customWidth="1"/>
    <col min="5371" max="5371" width="23.140625" style="70" customWidth="1"/>
    <col min="5372" max="5372" width="11.28125" style="70" customWidth="1"/>
    <col min="5373" max="5373" width="11.421875" style="70" customWidth="1"/>
    <col min="5374" max="5374" width="11.8515625" style="70" customWidth="1"/>
    <col min="5375" max="5375" width="2.421875" style="70" customWidth="1"/>
    <col min="5376" max="5376" width="23.140625" style="70" customWidth="1"/>
    <col min="5377" max="5377" width="11.28125" style="70" customWidth="1"/>
    <col min="5378" max="5378" width="11.421875" style="70" customWidth="1"/>
    <col min="5379" max="5379" width="11.8515625" style="70" customWidth="1"/>
    <col min="5380" max="5607" width="9.140625" style="70" customWidth="1"/>
    <col min="5608" max="5608" width="16.28125" style="70" customWidth="1"/>
    <col min="5609" max="5609" width="2.28125" style="70" customWidth="1"/>
    <col min="5610" max="5610" width="5.00390625" style="70" customWidth="1"/>
    <col min="5611" max="5612" width="9.140625" style="70" customWidth="1"/>
    <col min="5613" max="5613" width="3.8515625" style="70" customWidth="1"/>
    <col min="5614" max="5614" width="26.00390625" style="70" customWidth="1"/>
    <col min="5615" max="5615" width="15.00390625" style="70" customWidth="1"/>
    <col min="5616" max="5616" width="2.57421875" style="70" customWidth="1"/>
    <col min="5617" max="5617" width="23.140625" style="70" customWidth="1"/>
    <col min="5618" max="5618" width="11.28125" style="70" customWidth="1"/>
    <col min="5619" max="5619" width="11.421875" style="70" customWidth="1"/>
    <col min="5620" max="5620" width="11.8515625" style="70" customWidth="1"/>
    <col min="5621" max="5621" width="2.00390625" style="70" customWidth="1"/>
    <col min="5622" max="5622" width="23.140625" style="70" customWidth="1"/>
    <col min="5623" max="5623" width="11.28125" style="70" customWidth="1"/>
    <col min="5624" max="5624" width="11.421875" style="70" customWidth="1"/>
    <col min="5625" max="5625" width="11.8515625" style="70" customWidth="1"/>
    <col min="5626" max="5626" width="2.140625" style="70" customWidth="1"/>
    <col min="5627" max="5627" width="23.140625" style="70" customWidth="1"/>
    <col min="5628" max="5628" width="11.28125" style="70" customWidth="1"/>
    <col min="5629" max="5629" width="11.421875" style="70" customWidth="1"/>
    <col min="5630" max="5630" width="11.8515625" style="70" customWidth="1"/>
    <col min="5631" max="5631" width="2.421875" style="70" customWidth="1"/>
    <col min="5632" max="5632" width="23.140625" style="70" customWidth="1"/>
    <col min="5633" max="5633" width="11.28125" style="70" customWidth="1"/>
    <col min="5634" max="5634" width="11.421875" style="70" customWidth="1"/>
    <col min="5635" max="5635" width="11.8515625" style="70" customWidth="1"/>
    <col min="5636" max="5863" width="9.140625" style="70" customWidth="1"/>
    <col min="5864" max="5864" width="16.28125" style="70" customWidth="1"/>
    <col min="5865" max="5865" width="2.28125" style="70" customWidth="1"/>
    <col min="5866" max="5866" width="5.00390625" style="70" customWidth="1"/>
    <col min="5867" max="5868" width="9.140625" style="70" customWidth="1"/>
    <col min="5869" max="5869" width="3.8515625" style="70" customWidth="1"/>
    <col min="5870" max="5870" width="26.00390625" style="70" customWidth="1"/>
    <col min="5871" max="5871" width="15.00390625" style="70" customWidth="1"/>
    <col min="5872" max="5872" width="2.57421875" style="70" customWidth="1"/>
    <col min="5873" max="5873" width="23.140625" style="70" customWidth="1"/>
    <col min="5874" max="5874" width="11.28125" style="70" customWidth="1"/>
    <col min="5875" max="5875" width="11.421875" style="70" customWidth="1"/>
    <col min="5876" max="5876" width="11.8515625" style="70" customWidth="1"/>
    <col min="5877" max="5877" width="2.00390625" style="70" customWidth="1"/>
    <col min="5878" max="5878" width="23.140625" style="70" customWidth="1"/>
    <col min="5879" max="5879" width="11.28125" style="70" customWidth="1"/>
    <col min="5880" max="5880" width="11.421875" style="70" customWidth="1"/>
    <col min="5881" max="5881" width="11.8515625" style="70" customWidth="1"/>
    <col min="5882" max="5882" width="2.140625" style="70" customWidth="1"/>
    <col min="5883" max="5883" width="23.140625" style="70" customWidth="1"/>
    <col min="5884" max="5884" width="11.28125" style="70" customWidth="1"/>
    <col min="5885" max="5885" width="11.421875" style="70" customWidth="1"/>
    <col min="5886" max="5886" width="11.8515625" style="70" customWidth="1"/>
    <col min="5887" max="5887" width="2.421875" style="70" customWidth="1"/>
    <col min="5888" max="5888" width="23.140625" style="70" customWidth="1"/>
    <col min="5889" max="5889" width="11.28125" style="70" customWidth="1"/>
    <col min="5890" max="5890" width="11.421875" style="70" customWidth="1"/>
    <col min="5891" max="5891" width="11.8515625" style="70" customWidth="1"/>
    <col min="5892" max="6119" width="9.140625" style="70" customWidth="1"/>
    <col min="6120" max="6120" width="16.28125" style="70" customWidth="1"/>
    <col min="6121" max="6121" width="2.28125" style="70" customWidth="1"/>
    <col min="6122" max="6122" width="5.00390625" style="70" customWidth="1"/>
    <col min="6123" max="6124" width="9.140625" style="70" customWidth="1"/>
    <col min="6125" max="6125" width="3.8515625" style="70" customWidth="1"/>
    <col min="6126" max="6126" width="26.00390625" style="70" customWidth="1"/>
    <col min="6127" max="6127" width="15.00390625" style="70" customWidth="1"/>
    <col min="6128" max="6128" width="2.57421875" style="70" customWidth="1"/>
    <col min="6129" max="6129" width="23.140625" style="70" customWidth="1"/>
    <col min="6130" max="6130" width="11.28125" style="70" customWidth="1"/>
    <col min="6131" max="6131" width="11.421875" style="70" customWidth="1"/>
    <col min="6132" max="6132" width="11.8515625" style="70" customWidth="1"/>
    <col min="6133" max="6133" width="2.00390625" style="70" customWidth="1"/>
    <col min="6134" max="6134" width="23.140625" style="70" customWidth="1"/>
    <col min="6135" max="6135" width="11.28125" style="70" customWidth="1"/>
    <col min="6136" max="6136" width="11.421875" style="70" customWidth="1"/>
    <col min="6137" max="6137" width="11.8515625" style="70" customWidth="1"/>
    <col min="6138" max="6138" width="2.140625" style="70" customWidth="1"/>
    <col min="6139" max="6139" width="23.140625" style="70" customWidth="1"/>
    <col min="6140" max="6140" width="11.28125" style="70" customWidth="1"/>
    <col min="6141" max="6141" width="11.421875" style="70" customWidth="1"/>
    <col min="6142" max="6142" width="11.8515625" style="70" customWidth="1"/>
    <col min="6143" max="6143" width="2.421875" style="70" customWidth="1"/>
    <col min="6144" max="6144" width="23.140625" style="70" customWidth="1"/>
    <col min="6145" max="6145" width="11.28125" style="70" customWidth="1"/>
    <col min="6146" max="6146" width="11.421875" style="70" customWidth="1"/>
    <col min="6147" max="6147" width="11.8515625" style="70" customWidth="1"/>
    <col min="6148" max="6375" width="9.140625" style="70" customWidth="1"/>
    <col min="6376" max="6376" width="16.28125" style="70" customWidth="1"/>
    <col min="6377" max="6377" width="2.28125" style="70" customWidth="1"/>
    <col min="6378" max="6378" width="5.00390625" style="70" customWidth="1"/>
    <col min="6379" max="6380" width="9.140625" style="70" customWidth="1"/>
    <col min="6381" max="6381" width="3.8515625" style="70" customWidth="1"/>
    <col min="6382" max="6382" width="26.00390625" style="70" customWidth="1"/>
    <col min="6383" max="6383" width="15.00390625" style="70" customWidth="1"/>
    <col min="6384" max="6384" width="2.57421875" style="70" customWidth="1"/>
    <col min="6385" max="6385" width="23.140625" style="70" customWidth="1"/>
    <col min="6386" max="6386" width="11.28125" style="70" customWidth="1"/>
    <col min="6387" max="6387" width="11.421875" style="70" customWidth="1"/>
    <col min="6388" max="6388" width="11.8515625" style="70" customWidth="1"/>
    <col min="6389" max="6389" width="2.00390625" style="70" customWidth="1"/>
    <col min="6390" max="6390" width="23.140625" style="70" customWidth="1"/>
    <col min="6391" max="6391" width="11.28125" style="70" customWidth="1"/>
    <col min="6392" max="6392" width="11.421875" style="70" customWidth="1"/>
    <col min="6393" max="6393" width="11.8515625" style="70" customWidth="1"/>
    <col min="6394" max="6394" width="2.140625" style="70" customWidth="1"/>
    <col min="6395" max="6395" width="23.140625" style="70" customWidth="1"/>
    <col min="6396" max="6396" width="11.28125" style="70" customWidth="1"/>
    <col min="6397" max="6397" width="11.421875" style="70" customWidth="1"/>
    <col min="6398" max="6398" width="11.8515625" style="70" customWidth="1"/>
    <col min="6399" max="6399" width="2.421875" style="70" customWidth="1"/>
    <col min="6400" max="6400" width="23.140625" style="70" customWidth="1"/>
    <col min="6401" max="6401" width="11.28125" style="70" customWidth="1"/>
    <col min="6402" max="6402" width="11.421875" style="70" customWidth="1"/>
    <col min="6403" max="6403" width="11.8515625" style="70" customWidth="1"/>
    <col min="6404" max="6631" width="9.140625" style="70" customWidth="1"/>
    <col min="6632" max="6632" width="16.28125" style="70" customWidth="1"/>
    <col min="6633" max="6633" width="2.28125" style="70" customWidth="1"/>
    <col min="6634" max="6634" width="5.00390625" style="70" customWidth="1"/>
    <col min="6635" max="6636" width="9.140625" style="70" customWidth="1"/>
    <col min="6637" max="6637" width="3.8515625" style="70" customWidth="1"/>
    <col min="6638" max="6638" width="26.00390625" style="70" customWidth="1"/>
    <col min="6639" max="6639" width="15.00390625" style="70" customWidth="1"/>
    <col min="6640" max="6640" width="2.57421875" style="70" customWidth="1"/>
    <col min="6641" max="6641" width="23.140625" style="70" customWidth="1"/>
    <col min="6642" max="6642" width="11.28125" style="70" customWidth="1"/>
    <col min="6643" max="6643" width="11.421875" style="70" customWidth="1"/>
    <col min="6644" max="6644" width="11.8515625" style="70" customWidth="1"/>
    <col min="6645" max="6645" width="2.00390625" style="70" customWidth="1"/>
    <col min="6646" max="6646" width="23.140625" style="70" customWidth="1"/>
    <col min="6647" max="6647" width="11.28125" style="70" customWidth="1"/>
    <col min="6648" max="6648" width="11.421875" style="70" customWidth="1"/>
    <col min="6649" max="6649" width="11.8515625" style="70" customWidth="1"/>
    <col min="6650" max="6650" width="2.140625" style="70" customWidth="1"/>
    <col min="6651" max="6651" width="23.140625" style="70" customWidth="1"/>
    <col min="6652" max="6652" width="11.28125" style="70" customWidth="1"/>
    <col min="6653" max="6653" width="11.421875" style="70" customWidth="1"/>
    <col min="6654" max="6654" width="11.8515625" style="70" customWidth="1"/>
    <col min="6655" max="6655" width="2.421875" style="70" customWidth="1"/>
    <col min="6656" max="6656" width="23.140625" style="70" customWidth="1"/>
    <col min="6657" max="6657" width="11.28125" style="70" customWidth="1"/>
    <col min="6658" max="6658" width="11.421875" style="70" customWidth="1"/>
    <col min="6659" max="6659" width="11.8515625" style="70" customWidth="1"/>
    <col min="6660" max="6887" width="9.140625" style="70" customWidth="1"/>
    <col min="6888" max="6888" width="16.28125" style="70" customWidth="1"/>
    <col min="6889" max="6889" width="2.28125" style="70" customWidth="1"/>
    <col min="6890" max="6890" width="5.00390625" style="70" customWidth="1"/>
    <col min="6891" max="6892" width="9.140625" style="70" customWidth="1"/>
    <col min="6893" max="6893" width="3.8515625" style="70" customWidth="1"/>
    <col min="6894" max="6894" width="26.00390625" style="70" customWidth="1"/>
    <col min="6895" max="6895" width="15.00390625" style="70" customWidth="1"/>
    <col min="6896" max="6896" width="2.57421875" style="70" customWidth="1"/>
    <col min="6897" max="6897" width="23.140625" style="70" customWidth="1"/>
    <col min="6898" max="6898" width="11.28125" style="70" customWidth="1"/>
    <col min="6899" max="6899" width="11.421875" style="70" customWidth="1"/>
    <col min="6900" max="6900" width="11.8515625" style="70" customWidth="1"/>
    <col min="6901" max="6901" width="2.00390625" style="70" customWidth="1"/>
    <col min="6902" max="6902" width="23.140625" style="70" customWidth="1"/>
    <col min="6903" max="6903" width="11.28125" style="70" customWidth="1"/>
    <col min="6904" max="6904" width="11.421875" style="70" customWidth="1"/>
    <col min="6905" max="6905" width="11.8515625" style="70" customWidth="1"/>
    <col min="6906" max="6906" width="2.140625" style="70" customWidth="1"/>
    <col min="6907" max="6907" width="23.140625" style="70" customWidth="1"/>
    <col min="6908" max="6908" width="11.28125" style="70" customWidth="1"/>
    <col min="6909" max="6909" width="11.421875" style="70" customWidth="1"/>
    <col min="6910" max="6910" width="11.8515625" style="70" customWidth="1"/>
    <col min="6911" max="6911" width="2.421875" style="70" customWidth="1"/>
    <col min="6912" max="6912" width="23.140625" style="70" customWidth="1"/>
    <col min="6913" max="6913" width="11.28125" style="70" customWidth="1"/>
    <col min="6914" max="6914" width="11.421875" style="70" customWidth="1"/>
    <col min="6915" max="6915" width="11.8515625" style="70" customWidth="1"/>
    <col min="6916" max="7143" width="9.140625" style="70" customWidth="1"/>
    <col min="7144" max="7144" width="16.28125" style="70" customWidth="1"/>
    <col min="7145" max="7145" width="2.28125" style="70" customWidth="1"/>
    <col min="7146" max="7146" width="5.00390625" style="70" customWidth="1"/>
    <col min="7147" max="7148" width="9.140625" style="70" customWidth="1"/>
    <col min="7149" max="7149" width="3.8515625" style="70" customWidth="1"/>
    <col min="7150" max="7150" width="26.00390625" style="70" customWidth="1"/>
    <col min="7151" max="7151" width="15.00390625" style="70" customWidth="1"/>
    <col min="7152" max="7152" width="2.57421875" style="70" customWidth="1"/>
    <col min="7153" max="7153" width="23.140625" style="70" customWidth="1"/>
    <col min="7154" max="7154" width="11.28125" style="70" customWidth="1"/>
    <col min="7155" max="7155" width="11.421875" style="70" customWidth="1"/>
    <col min="7156" max="7156" width="11.8515625" style="70" customWidth="1"/>
    <col min="7157" max="7157" width="2.00390625" style="70" customWidth="1"/>
    <col min="7158" max="7158" width="23.140625" style="70" customWidth="1"/>
    <col min="7159" max="7159" width="11.28125" style="70" customWidth="1"/>
    <col min="7160" max="7160" width="11.421875" style="70" customWidth="1"/>
    <col min="7161" max="7161" width="11.8515625" style="70" customWidth="1"/>
    <col min="7162" max="7162" width="2.140625" style="70" customWidth="1"/>
    <col min="7163" max="7163" width="23.140625" style="70" customWidth="1"/>
    <col min="7164" max="7164" width="11.28125" style="70" customWidth="1"/>
    <col min="7165" max="7165" width="11.421875" style="70" customWidth="1"/>
    <col min="7166" max="7166" width="11.8515625" style="70" customWidth="1"/>
    <col min="7167" max="7167" width="2.421875" style="70" customWidth="1"/>
    <col min="7168" max="7168" width="23.140625" style="70" customWidth="1"/>
    <col min="7169" max="7169" width="11.28125" style="70" customWidth="1"/>
    <col min="7170" max="7170" width="11.421875" style="70" customWidth="1"/>
    <col min="7171" max="7171" width="11.8515625" style="70" customWidth="1"/>
    <col min="7172" max="7399" width="9.140625" style="70" customWidth="1"/>
    <col min="7400" max="7400" width="16.28125" style="70" customWidth="1"/>
    <col min="7401" max="7401" width="2.28125" style="70" customWidth="1"/>
    <col min="7402" max="7402" width="5.00390625" style="70" customWidth="1"/>
    <col min="7403" max="7404" width="9.140625" style="70" customWidth="1"/>
    <col min="7405" max="7405" width="3.8515625" style="70" customWidth="1"/>
    <col min="7406" max="7406" width="26.00390625" style="70" customWidth="1"/>
    <col min="7407" max="7407" width="15.00390625" style="70" customWidth="1"/>
    <col min="7408" max="7408" width="2.57421875" style="70" customWidth="1"/>
    <col min="7409" max="7409" width="23.140625" style="70" customWidth="1"/>
    <col min="7410" max="7410" width="11.28125" style="70" customWidth="1"/>
    <col min="7411" max="7411" width="11.421875" style="70" customWidth="1"/>
    <col min="7412" max="7412" width="11.8515625" style="70" customWidth="1"/>
    <col min="7413" max="7413" width="2.00390625" style="70" customWidth="1"/>
    <col min="7414" max="7414" width="23.140625" style="70" customWidth="1"/>
    <col min="7415" max="7415" width="11.28125" style="70" customWidth="1"/>
    <col min="7416" max="7416" width="11.421875" style="70" customWidth="1"/>
    <col min="7417" max="7417" width="11.8515625" style="70" customWidth="1"/>
    <col min="7418" max="7418" width="2.140625" style="70" customWidth="1"/>
    <col min="7419" max="7419" width="23.140625" style="70" customWidth="1"/>
    <col min="7420" max="7420" width="11.28125" style="70" customWidth="1"/>
    <col min="7421" max="7421" width="11.421875" style="70" customWidth="1"/>
    <col min="7422" max="7422" width="11.8515625" style="70" customWidth="1"/>
    <col min="7423" max="7423" width="2.421875" style="70" customWidth="1"/>
    <col min="7424" max="7424" width="23.140625" style="70" customWidth="1"/>
    <col min="7425" max="7425" width="11.28125" style="70" customWidth="1"/>
    <col min="7426" max="7426" width="11.421875" style="70" customWidth="1"/>
    <col min="7427" max="7427" width="11.8515625" style="70" customWidth="1"/>
    <col min="7428" max="7655" width="9.140625" style="70" customWidth="1"/>
    <col min="7656" max="7656" width="16.28125" style="70" customWidth="1"/>
    <col min="7657" max="7657" width="2.28125" style="70" customWidth="1"/>
    <col min="7658" max="7658" width="5.00390625" style="70" customWidth="1"/>
    <col min="7659" max="7660" width="9.140625" style="70" customWidth="1"/>
    <col min="7661" max="7661" width="3.8515625" style="70" customWidth="1"/>
    <col min="7662" max="7662" width="26.00390625" style="70" customWidth="1"/>
    <col min="7663" max="7663" width="15.00390625" style="70" customWidth="1"/>
    <col min="7664" max="7664" width="2.57421875" style="70" customWidth="1"/>
    <col min="7665" max="7665" width="23.140625" style="70" customWidth="1"/>
    <col min="7666" max="7666" width="11.28125" style="70" customWidth="1"/>
    <col min="7667" max="7667" width="11.421875" style="70" customWidth="1"/>
    <col min="7668" max="7668" width="11.8515625" style="70" customWidth="1"/>
    <col min="7669" max="7669" width="2.00390625" style="70" customWidth="1"/>
    <col min="7670" max="7670" width="23.140625" style="70" customWidth="1"/>
    <col min="7671" max="7671" width="11.28125" style="70" customWidth="1"/>
    <col min="7672" max="7672" width="11.421875" style="70" customWidth="1"/>
    <col min="7673" max="7673" width="11.8515625" style="70" customWidth="1"/>
    <col min="7674" max="7674" width="2.140625" style="70" customWidth="1"/>
    <col min="7675" max="7675" width="23.140625" style="70" customWidth="1"/>
    <col min="7676" max="7676" width="11.28125" style="70" customWidth="1"/>
    <col min="7677" max="7677" width="11.421875" style="70" customWidth="1"/>
    <col min="7678" max="7678" width="11.8515625" style="70" customWidth="1"/>
    <col min="7679" max="7679" width="2.421875" style="70" customWidth="1"/>
    <col min="7680" max="7680" width="23.140625" style="70" customWidth="1"/>
    <col min="7681" max="7681" width="11.28125" style="70" customWidth="1"/>
    <col min="7682" max="7682" width="11.421875" style="70" customWidth="1"/>
    <col min="7683" max="7683" width="11.8515625" style="70" customWidth="1"/>
    <col min="7684" max="7911" width="9.140625" style="70" customWidth="1"/>
    <col min="7912" max="7912" width="16.28125" style="70" customWidth="1"/>
    <col min="7913" max="7913" width="2.28125" style="70" customWidth="1"/>
    <col min="7914" max="7914" width="5.00390625" style="70" customWidth="1"/>
    <col min="7915" max="7916" width="9.140625" style="70" customWidth="1"/>
    <col min="7917" max="7917" width="3.8515625" style="70" customWidth="1"/>
    <col min="7918" max="7918" width="26.00390625" style="70" customWidth="1"/>
    <col min="7919" max="7919" width="15.00390625" style="70" customWidth="1"/>
    <col min="7920" max="7920" width="2.57421875" style="70" customWidth="1"/>
    <col min="7921" max="7921" width="23.140625" style="70" customWidth="1"/>
    <col min="7922" max="7922" width="11.28125" style="70" customWidth="1"/>
    <col min="7923" max="7923" width="11.421875" style="70" customWidth="1"/>
    <col min="7924" max="7924" width="11.8515625" style="70" customWidth="1"/>
    <col min="7925" max="7925" width="2.00390625" style="70" customWidth="1"/>
    <col min="7926" max="7926" width="23.140625" style="70" customWidth="1"/>
    <col min="7927" max="7927" width="11.28125" style="70" customWidth="1"/>
    <col min="7928" max="7928" width="11.421875" style="70" customWidth="1"/>
    <col min="7929" max="7929" width="11.8515625" style="70" customWidth="1"/>
    <col min="7930" max="7930" width="2.140625" style="70" customWidth="1"/>
    <col min="7931" max="7931" width="23.140625" style="70" customWidth="1"/>
    <col min="7932" max="7932" width="11.28125" style="70" customWidth="1"/>
    <col min="7933" max="7933" width="11.421875" style="70" customWidth="1"/>
    <col min="7934" max="7934" width="11.8515625" style="70" customWidth="1"/>
    <col min="7935" max="7935" width="2.421875" style="70" customWidth="1"/>
    <col min="7936" max="7936" width="23.140625" style="70" customWidth="1"/>
    <col min="7937" max="7937" width="11.28125" style="70" customWidth="1"/>
    <col min="7938" max="7938" width="11.421875" style="70" customWidth="1"/>
    <col min="7939" max="7939" width="11.8515625" style="70" customWidth="1"/>
    <col min="7940" max="8167" width="9.140625" style="70" customWidth="1"/>
    <col min="8168" max="8168" width="16.28125" style="70" customWidth="1"/>
    <col min="8169" max="8169" width="2.28125" style="70" customWidth="1"/>
    <col min="8170" max="8170" width="5.00390625" style="70" customWidth="1"/>
    <col min="8171" max="8172" width="9.140625" style="70" customWidth="1"/>
    <col min="8173" max="8173" width="3.8515625" style="70" customWidth="1"/>
    <col min="8174" max="8174" width="26.00390625" style="70" customWidth="1"/>
    <col min="8175" max="8175" width="15.00390625" style="70" customWidth="1"/>
    <col min="8176" max="8176" width="2.57421875" style="70" customWidth="1"/>
    <col min="8177" max="8177" width="23.140625" style="70" customWidth="1"/>
    <col min="8178" max="8178" width="11.28125" style="70" customWidth="1"/>
    <col min="8179" max="8179" width="11.421875" style="70" customWidth="1"/>
    <col min="8180" max="8180" width="11.8515625" style="70" customWidth="1"/>
    <col min="8181" max="8181" width="2.00390625" style="70" customWidth="1"/>
    <col min="8182" max="8182" width="23.140625" style="70" customWidth="1"/>
    <col min="8183" max="8183" width="11.28125" style="70" customWidth="1"/>
    <col min="8184" max="8184" width="11.421875" style="70" customWidth="1"/>
    <col min="8185" max="8185" width="11.8515625" style="70" customWidth="1"/>
    <col min="8186" max="8186" width="2.140625" style="70" customWidth="1"/>
    <col min="8187" max="8187" width="23.140625" style="70" customWidth="1"/>
    <col min="8188" max="8188" width="11.28125" style="70" customWidth="1"/>
    <col min="8189" max="8189" width="11.421875" style="70" customWidth="1"/>
    <col min="8190" max="8190" width="11.8515625" style="70" customWidth="1"/>
    <col min="8191" max="8191" width="2.421875" style="70" customWidth="1"/>
    <col min="8192" max="8192" width="23.140625" style="70" customWidth="1"/>
    <col min="8193" max="8193" width="11.28125" style="70" customWidth="1"/>
    <col min="8194" max="8194" width="11.421875" style="70" customWidth="1"/>
    <col min="8195" max="8195" width="11.8515625" style="70" customWidth="1"/>
    <col min="8196" max="8423" width="9.140625" style="70" customWidth="1"/>
    <col min="8424" max="8424" width="16.28125" style="70" customWidth="1"/>
    <col min="8425" max="8425" width="2.28125" style="70" customWidth="1"/>
    <col min="8426" max="8426" width="5.00390625" style="70" customWidth="1"/>
    <col min="8427" max="8428" width="9.140625" style="70" customWidth="1"/>
    <col min="8429" max="8429" width="3.8515625" style="70" customWidth="1"/>
    <col min="8430" max="8430" width="26.00390625" style="70" customWidth="1"/>
    <col min="8431" max="8431" width="15.00390625" style="70" customWidth="1"/>
    <col min="8432" max="8432" width="2.57421875" style="70" customWidth="1"/>
    <col min="8433" max="8433" width="23.140625" style="70" customWidth="1"/>
    <col min="8434" max="8434" width="11.28125" style="70" customWidth="1"/>
    <col min="8435" max="8435" width="11.421875" style="70" customWidth="1"/>
    <col min="8436" max="8436" width="11.8515625" style="70" customWidth="1"/>
    <col min="8437" max="8437" width="2.00390625" style="70" customWidth="1"/>
    <col min="8438" max="8438" width="23.140625" style="70" customWidth="1"/>
    <col min="8439" max="8439" width="11.28125" style="70" customWidth="1"/>
    <col min="8440" max="8440" width="11.421875" style="70" customWidth="1"/>
    <col min="8441" max="8441" width="11.8515625" style="70" customWidth="1"/>
    <col min="8442" max="8442" width="2.140625" style="70" customWidth="1"/>
    <col min="8443" max="8443" width="23.140625" style="70" customWidth="1"/>
    <col min="8444" max="8444" width="11.28125" style="70" customWidth="1"/>
    <col min="8445" max="8445" width="11.421875" style="70" customWidth="1"/>
    <col min="8446" max="8446" width="11.8515625" style="70" customWidth="1"/>
    <col min="8447" max="8447" width="2.421875" style="70" customWidth="1"/>
    <col min="8448" max="8448" width="23.140625" style="70" customWidth="1"/>
    <col min="8449" max="8449" width="11.28125" style="70" customWidth="1"/>
    <col min="8450" max="8450" width="11.421875" style="70" customWidth="1"/>
    <col min="8451" max="8451" width="11.8515625" style="70" customWidth="1"/>
    <col min="8452" max="8679" width="9.140625" style="70" customWidth="1"/>
    <col min="8680" max="8680" width="16.28125" style="70" customWidth="1"/>
    <col min="8681" max="8681" width="2.28125" style="70" customWidth="1"/>
    <col min="8682" max="8682" width="5.00390625" style="70" customWidth="1"/>
    <col min="8683" max="8684" width="9.140625" style="70" customWidth="1"/>
    <col min="8685" max="8685" width="3.8515625" style="70" customWidth="1"/>
    <col min="8686" max="8686" width="26.00390625" style="70" customWidth="1"/>
    <col min="8687" max="8687" width="15.00390625" style="70" customWidth="1"/>
    <col min="8688" max="8688" width="2.57421875" style="70" customWidth="1"/>
    <col min="8689" max="8689" width="23.140625" style="70" customWidth="1"/>
    <col min="8690" max="8690" width="11.28125" style="70" customWidth="1"/>
    <col min="8691" max="8691" width="11.421875" style="70" customWidth="1"/>
    <col min="8692" max="8692" width="11.8515625" style="70" customWidth="1"/>
    <col min="8693" max="8693" width="2.00390625" style="70" customWidth="1"/>
    <col min="8694" max="8694" width="23.140625" style="70" customWidth="1"/>
    <col min="8695" max="8695" width="11.28125" style="70" customWidth="1"/>
    <col min="8696" max="8696" width="11.421875" style="70" customWidth="1"/>
    <col min="8697" max="8697" width="11.8515625" style="70" customWidth="1"/>
    <col min="8698" max="8698" width="2.140625" style="70" customWidth="1"/>
    <col min="8699" max="8699" width="23.140625" style="70" customWidth="1"/>
    <col min="8700" max="8700" width="11.28125" style="70" customWidth="1"/>
    <col min="8701" max="8701" width="11.421875" style="70" customWidth="1"/>
    <col min="8702" max="8702" width="11.8515625" style="70" customWidth="1"/>
    <col min="8703" max="8703" width="2.421875" style="70" customWidth="1"/>
    <col min="8704" max="8704" width="23.140625" style="70" customWidth="1"/>
    <col min="8705" max="8705" width="11.28125" style="70" customWidth="1"/>
    <col min="8706" max="8706" width="11.421875" style="70" customWidth="1"/>
    <col min="8707" max="8707" width="11.8515625" style="70" customWidth="1"/>
    <col min="8708" max="8935" width="9.140625" style="70" customWidth="1"/>
    <col min="8936" max="8936" width="16.28125" style="70" customWidth="1"/>
    <col min="8937" max="8937" width="2.28125" style="70" customWidth="1"/>
    <col min="8938" max="8938" width="5.00390625" style="70" customWidth="1"/>
    <col min="8939" max="8940" width="9.140625" style="70" customWidth="1"/>
    <col min="8941" max="8941" width="3.8515625" style="70" customWidth="1"/>
    <col min="8942" max="8942" width="26.00390625" style="70" customWidth="1"/>
    <col min="8943" max="8943" width="15.00390625" style="70" customWidth="1"/>
    <col min="8944" max="8944" width="2.57421875" style="70" customWidth="1"/>
    <col min="8945" max="8945" width="23.140625" style="70" customWidth="1"/>
    <col min="8946" max="8946" width="11.28125" style="70" customWidth="1"/>
    <col min="8947" max="8947" width="11.421875" style="70" customWidth="1"/>
    <col min="8948" max="8948" width="11.8515625" style="70" customWidth="1"/>
    <col min="8949" max="8949" width="2.00390625" style="70" customWidth="1"/>
    <col min="8950" max="8950" width="23.140625" style="70" customWidth="1"/>
    <col min="8951" max="8951" width="11.28125" style="70" customWidth="1"/>
    <col min="8952" max="8952" width="11.421875" style="70" customWidth="1"/>
    <col min="8953" max="8953" width="11.8515625" style="70" customWidth="1"/>
    <col min="8954" max="8954" width="2.140625" style="70" customWidth="1"/>
    <col min="8955" max="8955" width="23.140625" style="70" customWidth="1"/>
    <col min="8956" max="8956" width="11.28125" style="70" customWidth="1"/>
    <col min="8957" max="8957" width="11.421875" style="70" customWidth="1"/>
    <col min="8958" max="8958" width="11.8515625" style="70" customWidth="1"/>
    <col min="8959" max="8959" width="2.421875" style="70" customWidth="1"/>
    <col min="8960" max="8960" width="23.140625" style="70" customWidth="1"/>
    <col min="8961" max="8961" width="11.28125" style="70" customWidth="1"/>
    <col min="8962" max="8962" width="11.421875" style="70" customWidth="1"/>
    <col min="8963" max="8963" width="11.8515625" style="70" customWidth="1"/>
    <col min="8964" max="9191" width="9.140625" style="70" customWidth="1"/>
    <col min="9192" max="9192" width="16.28125" style="70" customWidth="1"/>
    <col min="9193" max="9193" width="2.28125" style="70" customWidth="1"/>
    <col min="9194" max="9194" width="5.00390625" style="70" customWidth="1"/>
    <col min="9195" max="9196" width="9.140625" style="70" customWidth="1"/>
    <col min="9197" max="9197" width="3.8515625" style="70" customWidth="1"/>
    <col min="9198" max="9198" width="26.00390625" style="70" customWidth="1"/>
    <col min="9199" max="9199" width="15.00390625" style="70" customWidth="1"/>
    <col min="9200" max="9200" width="2.57421875" style="70" customWidth="1"/>
    <col min="9201" max="9201" width="23.140625" style="70" customWidth="1"/>
    <col min="9202" max="9202" width="11.28125" style="70" customWidth="1"/>
    <col min="9203" max="9203" width="11.421875" style="70" customWidth="1"/>
    <col min="9204" max="9204" width="11.8515625" style="70" customWidth="1"/>
    <col min="9205" max="9205" width="2.00390625" style="70" customWidth="1"/>
    <col min="9206" max="9206" width="23.140625" style="70" customWidth="1"/>
    <col min="9207" max="9207" width="11.28125" style="70" customWidth="1"/>
    <col min="9208" max="9208" width="11.421875" style="70" customWidth="1"/>
    <col min="9209" max="9209" width="11.8515625" style="70" customWidth="1"/>
    <col min="9210" max="9210" width="2.140625" style="70" customWidth="1"/>
    <col min="9211" max="9211" width="23.140625" style="70" customWidth="1"/>
    <col min="9212" max="9212" width="11.28125" style="70" customWidth="1"/>
    <col min="9213" max="9213" width="11.421875" style="70" customWidth="1"/>
    <col min="9214" max="9214" width="11.8515625" style="70" customWidth="1"/>
    <col min="9215" max="9215" width="2.421875" style="70" customWidth="1"/>
    <col min="9216" max="9216" width="23.140625" style="70" customWidth="1"/>
    <col min="9217" max="9217" width="11.28125" style="70" customWidth="1"/>
    <col min="9218" max="9218" width="11.421875" style="70" customWidth="1"/>
    <col min="9219" max="9219" width="11.8515625" style="70" customWidth="1"/>
    <col min="9220" max="9447" width="9.140625" style="70" customWidth="1"/>
    <col min="9448" max="9448" width="16.28125" style="70" customWidth="1"/>
    <col min="9449" max="9449" width="2.28125" style="70" customWidth="1"/>
    <col min="9450" max="9450" width="5.00390625" style="70" customWidth="1"/>
    <col min="9451" max="9452" width="9.140625" style="70" customWidth="1"/>
    <col min="9453" max="9453" width="3.8515625" style="70" customWidth="1"/>
    <col min="9454" max="9454" width="26.00390625" style="70" customWidth="1"/>
    <col min="9455" max="9455" width="15.00390625" style="70" customWidth="1"/>
    <col min="9456" max="9456" width="2.57421875" style="70" customWidth="1"/>
    <col min="9457" max="9457" width="23.140625" style="70" customWidth="1"/>
    <col min="9458" max="9458" width="11.28125" style="70" customWidth="1"/>
    <col min="9459" max="9459" width="11.421875" style="70" customWidth="1"/>
    <col min="9460" max="9460" width="11.8515625" style="70" customWidth="1"/>
    <col min="9461" max="9461" width="2.00390625" style="70" customWidth="1"/>
    <col min="9462" max="9462" width="23.140625" style="70" customWidth="1"/>
    <col min="9463" max="9463" width="11.28125" style="70" customWidth="1"/>
    <col min="9464" max="9464" width="11.421875" style="70" customWidth="1"/>
    <col min="9465" max="9465" width="11.8515625" style="70" customWidth="1"/>
    <col min="9466" max="9466" width="2.140625" style="70" customWidth="1"/>
    <col min="9467" max="9467" width="23.140625" style="70" customWidth="1"/>
    <col min="9468" max="9468" width="11.28125" style="70" customWidth="1"/>
    <col min="9469" max="9469" width="11.421875" style="70" customWidth="1"/>
    <col min="9470" max="9470" width="11.8515625" style="70" customWidth="1"/>
    <col min="9471" max="9471" width="2.421875" style="70" customWidth="1"/>
    <col min="9472" max="9472" width="23.140625" style="70" customWidth="1"/>
    <col min="9473" max="9473" width="11.28125" style="70" customWidth="1"/>
    <col min="9474" max="9474" width="11.421875" style="70" customWidth="1"/>
    <col min="9475" max="9475" width="11.8515625" style="70" customWidth="1"/>
    <col min="9476" max="9703" width="9.140625" style="70" customWidth="1"/>
    <col min="9704" max="9704" width="16.28125" style="70" customWidth="1"/>
    <col min="9705" max="9705" width="2.28125" style="70" customWidth="1"/>
    <col min="9706" max="9706" width="5.00390625" style="70" customWidth="1"/>
    <col min="9707" max="9708" width="9.140625" style="70" customWidth="1"/>
    <col min="9709" max="9709" width="3.8515625" style="70" customWidth="1"/>
    <col min="9710" max="9710" width="26.00390625" style="70" customWidth="1"/>
    <col min="9711" max="9711" width="15.00390625" style="70" customWidth="1"/>
    <col min="9712" max="9712" width="2.57421875" style="70" customWidth="1"/>
    <col min="9713" max="9713" width="23.140625" style="70" customWidth="1"/>
    <col min="9714" max="9714" width="11.28125" style="70" customWidth="1"/>
    <col min="9715" max="9715" width="11.421875" style="70" customWidth="1"/>
    <col min="9716" max="9716" width="11.8515625" style="70" customWidth="1"/>
    <col min="9717" max="9717" width="2.00390625" style="70" customWidth="1"/>
    <col min="9718" max="9718" width="23.140625" style="70" customWidth="1"/>
    <col min="9719" max="9719" width="11.28125" style="70" customWidth="1"/>
    <col min="9720" max="9720" width="11.421875" style="70" customWidth="1"/>
    <col min="9721" max="9721" width="11.8515625" style="70" customWidth="1"/>
    <col min="9722" max="9722" width="2.140625" style="70" customWidth="1"/>
    <col min="9723" max="9723" width="23.140625" style="70" customWidth="1"/>
    <col min="9724" max="9724" width="11.28125" style="70" customWidth="1"/>
    <col min="9725" max="9725" width="11.421875" style="70" customWidth="1"/>
    <col min="9726" max="9726" width="11.8515625" style="70" customWidth="1"/>
    <col min="9727" max="9727" width="2.421875" style="70" customWidth="1"/>
    <col min="9728" max="9728" width="23.140625" style="70" customWidth="1"/>
    <col min="9729" max="9729" width="11.28125" style="70" customWidth="1"/>
    <col min="9730" max="9730" width="11.421875" style="70" customWidth="1"/>
    <col min="9731" max="9731" width="11.8515625" style="70" customWidth="1"/>
    <col min="9732" max="9959" width="9.140625" style="70" customWidth="1"/>
    <col min="9960" max="9960" width="16.28125" style="70" customWidth="1"/>
    <col min="9961" max="9961" width="2.28125" style="70" customWidth="1"/>
    <col min="9962" max="9962" width="5.00390625" style="70" customWidth="1"/>
    <col min="9963" max="9964" width="9.140625" style="70" customWidth="1"/>
    <col min="9965" max="9965" width="3.8515625" style="70" customWidth="1"/>
    <col min="9966" max="9966" width="26.00390625" style="70" customWidth="1"/>
    <col min="9967" max="9967" width="15.00390625" style="70" customWidth="1"/>
    <col min="9968" max="9968" width="2.57421875" style="70" customWidth="1"/>
    <col min="9969" max="9969" width="23.140625" style="70" customWidth="1"/>
    <col min="9970" max="9970" width="11.28125" style="70" customWidth="1"/>
    <col min="9971" max="9971" width="11.421875" style="70" customWidth="1"/>
    <col min="9972" max="9972" width="11.8515625" style="70" customWidth="1"/>
    <col min="9973" max="9973" width="2.00390625" style="70" customWidth="1"/>
    <col min="9974" max="9974" width="23.140625" style="70" customWidth="1"/>
    <col min="9975" max="9975" width="11.28125" style="70" customWidth="1"/>
    <col min="9976" max="9976" width="11.421875" style="70" customWidth="1"/>
    <col min="9977" max="9977" width="11.8515625" style="70" customWidth="1"/>
    <col min="9978" max="9978" width="2.140625" style="70" customWidth="1"/>
    <col min="9979" max="9979" width="23.140625" style="70" customWidth="1"/>
    <col min="9980" max="9980" width="11.28125" style="70" customWidth="1"/>
    <col min="9981" max="9981" width="11.421875" style="70" customWidth="1"/>
    <col min="9982" max="9982" width="11.8515625" style="70" customWidth="1"/>
    <col min="9983" max="9983" width="2.421875" style="70" customWidth="1"/>
    <col min="9984" max="9984" width="23.140625" style="70" customWidth="1"/>
    <col min="9985" max="9985" width="11.28125" style="70" customWidth="1"/>
    <col min="9986" max="9986" width="11.421875" style="70" customWidth="1"/>
    <col min="9987" max="9987" width="11.8515625" style="70" customWidth="1"/>
    <col min="9988" max="10215" width="9.140625" style="70" customWidth="1"/>
    <col min="10216" max="10216" width="16.28125" style="70" customWidth="1"/>
    <col min="10217" max="10217" width="2.28125" style="70" customWidth="1"/>
    <col min="10218" max="10218" width="5.00390625" style="70" customWidth="1"/>
    <col min="10219" max="10220" width="9.140625" style="70" customWidth="1"/>
    <col min="10221" max="10221" width="3.8515625" style="70" customWidth="1"/>
    <col min="10222" max="10222" width="26.00390625" style="70" customWidth="1"/>
    <col min="10223" max="10223" width="15.00390625" style="70" customWidth="1"/>
    <col min="10224" max="10224" width="2.57421875" style="70" customWidth="1"/>
    <col min="10225" max="10225" width="23.140625" style="70" customWidth="1"/>
    <col min="10226" max="10226" width="11.28125" style="70" customWidth="1"/>
    <col min="10227" max="10227" width="11.421875" style="70" customWidth="1"/>
    <col min="10228" max="10228" width="11.8515625" style="70" customWidth="1"/>
    <col min="10229" max="10229" width="2.00390625" style="70" customWidth="1"/>
    <col min="10230" max="10230" width="23.140625" style="70" customWidth="1"/>
    <col min="10231" max="10231" width="11.28125" style="70" customWidth="1"/>
    <col min="10232" max="10232" width="11.421875" style="70" customWidth="1"/>
    <col min="10233" max="10233" width="11.8515625" style="70" customWidth="1"/>
    <col min="10234" max="10234" width="2.140625" style="70" customWidth="1"/>
    <col min="10235" max="10235" width="23.140625" style="70" customWidth="1"/>
    <col min="10236" max="10236" width="11.28125" style="70" customWidth="1"/>
    <col min="10237" max="10237" width="11.421875" style="70" customWidth="1"/>
    <col min="10238" max="10238" width="11.8515625" style="70" customWidth="1"/>
    <col min="10239" max="10239" width="2.421875" style="70" customWidth="1"/>
    <col min="10240" max="10240" width="23.140625" style="70" customWidth="1"/>
    <col min="10241" max="10241" width="11.28125" style="70" customWidth="1"/>
    <col min="10242" max="10242" width="11.421875" style="70" customWidth="1"/>
    <col min="10243" max="10243" width="11.8515625" style="70" customWidth="1"/>
    <col min="10244" max="10471" width="9.140625" style="70" customWidth="1"/>
    <col min="10472" max="10472" width="16.28125" style="70" customWidth="1"/>
    <col min="10473" max="10473" width="2.28125" style="70" customWidth="1"/>
    <col min="10474" max="10474" width="5.00390625" style="70" customWidth="1"/>
    <col min="10475" max="10476" width="9.140625" style="70" customWidth="1"/>
    <col min="10477" max="10477" width="3.8515625" style="70" customWidth="1"/>
    <col min="10478" max="10478" width="26.00390625" style="70" customWidth="1"/>
    <col min="10479" max="10479" width="15.00390625" style="70" customWidth="1"/>
    <col min="10480" max="10480" width="2.57421875" style="70" customWidth="1"/>
    <col min="10481" max="10481" width="23.140625" style="70" customWidth="1"/>
    <col min="10482" max="10482" width="11.28125" style="70" customWidth="1"/>
    <col min="10483" max="10483" width="11.421875" style="70" customWidth="1"/>
    <col min="10484" max="10484" width="11.8515625" style="70" customWidth="1"/>
    <col min="10485" max="10485" width="2.00390625" style="70" customWidth="1"/>
    <col min="10486" max="10486" width="23.140625" style="70" customWidth="1"/>
    <col min="10487" max="10487" width="11.28125" style="70" customWidth="1"/>
    <col min="10488" max="10488" width="11.421875" style="70" customWidth="1"/>
    <col min="10489" max="10489" width="11.8515625" style="70" customWidth="1"/>
    <col min="10490" max="10490" width="2.140625" style="70" customWidth="1"/>
    <col min="10491" max="10491" width="23.140625" style="70" customWidth="1"/>
    <col min="10492" max="10492" width="11.28125" style="70" customWidth="1"/>
    <col min="10493" max="10493" width="11.421875" style="70" customWidth="1"/>
    <col min="10494" max="10494" width="11.8515625" style="70" customWidth="1"/>
    <col min="10495" max="10495" width="2.421875" style="70" customWidth="1"/>
    <col min="10496" max="10496" width="23.140625" style="70" customWidth="1"/>
    <col min="10497" max="10497" width="11.28125" style="70" customWidth="1"/>
    <col min="10498" max="10498" width="11.421875" style="70" customWidth="1"/>
    <col min="10499" max="10499" width="11.8515625" style="70" customWidth="1"/>
    <col min="10500" max="10727" width="9.140625" style="70" customWidth="1"/>
    <col min="10728" max="10728" width="16.28125" style="70" customWidth="1"/>
    <col min="10729" max="10729" width="2.28125" style="70" customWidth="1"/>
    <col min="10730" max="10730" width="5.00390625" style="70" customWidth="1"/>
    <col min="10731" max="10732" width="9.140625" style="70" customWidth="1"/>
    <col min="10733" max="10733" width="3.8515625" style="70" customWidth="1"/>
    <col min="10734" max="10734" width="26.00390625" style="70" customWidth="1"/>
    <col min="10735" max="10735" width="15.00390625" style="70" customWidth="1"/>
    <col min="10736" max="10736" width="2.57421875" style="70" customWidth="1"/>
    <col min="10737" max="10737" width="23.140625" style="70" customWidth="1"/>
    <col min="10738" max="10738" width="11.28125" style="70" customWidth="1"/>
    <col min="10739" max="10739" width="11.421875" style="70" customWidth="1"/>
    <col min="10740" max="10740" width="11.8515625" style="70" customWidth="1"/>
    <col min="10741" max="10741" width="2.00390625" style="70" customWidth="1"/>
    <col min="10742" max="10742" width="23.140625" style="70" customWidth="1"/>
    <col min="10743" max="10743" width="11.28125" style="70" customWidth="1"/>
    <col min="10744" max="10744" width="11.421875" style="70" customWidth="1"/>
    <col min="10745" max="10745" width="11.8515625" style="70" customWidth="1"/>
    <col min="10746" max="10746" width="2.140625" style="70" customWidth="1"/>
    <col min="10747" max="10747" width="23.140625" style="70" customWidth="1"/>
    <col min="10748" max="10748" width="11.28125" style="70" customWidth="1"/>
    <col min="10749" max="10749" width="11.421875" style="70" customWidth="1"/>
    <col min="10750" max="10750" width="11.8515625" style="70" customWidth="1"/>
    <col min="10751" max="10751" width="2.421875" style="70" customWidth="1"/>
    <col min="10752" max="10752" width="23.140625" style="70" customWidth="1"/>
    <col min="10753" max="10753" width="11.28125" style="70" customWidth="1"/>
    <col min="10754" max="10754" width="11.421875" style="70" customWidth="1"/>
    <col min="10755" max="10755" width="11.8515625" style="70" customWidth="1"/>
    <col min="10756" max="10983" width="9.140625" style="70" customWidth="1"/>
    <col min="10984" max="10984" width="16.28125" style="70" customWidth="1"/>
    <col min="10985" max="10985" width="2.28125" style="70" customWidth="1"/>
    <col min="10986" max="10986" width="5.00390625" style="70" customWidth="1"/>
    <col min="10987" max="10988" width="9.140625" style="70" customWidth="1"/>
    <col min="10989" max="10989" width="3.8515625" style="70" customWidth="1"/>
    <col min="10990" max="10990" width="26.00390625" style="70" customWidth="1"/>
    <col min="10991" max="10991" width="15.00390625" style="70" customWidth="1"/>
    <col min="10992" max="10992" width="2.57421875" style="70" customWidth="1"/>
    <col min="10993" max="10993" width="23.140625" style="70" customWidth="1"/>
    <col min="10994" max="10994" width="11.28125" style="70" customWidth="1"/>
    <col min="10995" max="10995" width="11.421875" style="70" customWidth="1"/>
    <col min="10996" max="10996" width="11.8515625" style="70" customWidth="1"/>
    <col min="10997" max="10997" width="2.00390625" style="70" customWidth="1"/>
    <col min="10998" max="10998" width="23.140625" style="70" customWidth="1"/>
    <col min="10999" max="10999" width="11.28125" style="70" customWidth="1"/>
    <col min="11000" max="11000" width="11.421875" style="70" customWidth="1"/>
    <col min="11001" max="11001" width="11.8515625" style="70" customWidth="1"/>
    <col min="11002" max="11002" width="2.140625" style="70" customWidth="1"/>
    <col min="11003" max="11003" width="23.140625" style="70" customWidth="1"/>
    <col min="11004" max="11004" width="11.28125" style="70" customWidth="1"/>
    <col min="11005" max="11005" width="11.421875" style="70" customWidth="1"/>
    <col min="11006" max="11006" width="11.8515625" style="70" customWidth="1"/>
    <col min="11007" max="11007" width="2.421875" style="70" customWidth="1"/>
    <col min="11008" max="11008" width="23.140625" style="70" customWidth="1"/>
    <col min="11009" max="11009" width="11.28125" style="70" customWidth="1"/>
    <col min="11010" max="11010" width="11.421875" style="70" customWidth="1"/>
    <col min="11011" max="11011" width="11.8515625" style="70" customWidth="1"/>
    <col min="11012" max="11239" width="9.140625" style="70" customWidth="1"/>
    <col min="11240" max="11240" width="16.28125" style="70" customWidth="1"/>
    <col min="11241" max="11241" width="2.28125" style="70" customWidth="1"/>
    <col min="11242" max="11242" width="5.00390625" style="70" customWidth="1"/>
    <col min="11243" max="11244" width="9.140625" style="70" customWidth="1"/>
    <col min="11245" max="11245" width="3.8515625" style="70" customWidth="1"/>
    <col min="11246" max="11246" width="26.00390625" style="70" customWidth="1"/>
    <col min="11247" max="11247" width="15.00390625" style="70" customWidth="1"/>
    <col min="11248" max="11248" width="2.57421875" style="70" customWidth="1"/>
    <col min="11249" max="11249" width="23.140625" style="70" customWidth="1"/>
    <col min="11250" max="11250" width="11.28125" style="70" customWidth="1"/>
    <col min="11251" max="11251" width="11.421875" style="70" customWidth="1"/>
    <col min="11252" max="11252" width="11.8515625" style="70" customWidth="1"/>
    <col min="11253" max="11253" width="2.00390625" style="70" customWidth="1"/>
    <col min="11254" max="11254" width="23.140625" style="70" customWidth="1"/>
    <col min="11255" max="11255" width="11.28125" style="70" customWidth="1"/>
    <col min="11256" max="11256" width="11.421875" style="70" customWidth="1"/>
    <col min="11257" max="11257" width="11.8515625" style="70" customWidth="1"/>
    <col min="11258" max="11258" width="2.140625" style="70" customWidth="1"/>
    <col min="11259" max="11259" width="23.140625" style="70" customWidth="1"/>
    <col min="11260" max="11260" width="11.28125" style="70" customWidth="1"/>
    <col min="11261" max="11261" width="11.421875" style="70" customWidth="1"/>
    <col min="11262" max="11262" width="11.8515625" style="70" customWidth="1"/>
    <col min="11263" max="11263" width="2.421875" style="70" customWidth="1"/>
    <col min="11264" max="11264" width="23.140625" style="70" customWidth="1"/>
    <col min="11265" max="11265" width="11.28125" style="70" customWidth="1"/>
    <col min="11266" max="11266" width="11.421875" style="70" customWidth="1"/>
    <col min="11267" max="11267" width="11.8515625" style="70" customWidth="1"/>
    <col min="11268" max="11495" width="9.140625" style="70" customWidth="1"/>
    <col min="11496" max="11496" width="16.28125" style="70" customWidth="1"/>
    <col min="11497" max="11497" width="2.28125" style="70" customWidth="1"/>
    <col min="11498" max="11498" width="5.00390625" style="70" customWidth="1"/>
    <col min="11499" max="11500" width="9.140625" style="70" customWidth="1"/>
    <col min="11501" max="11501" width="3.8515625" style="70" customWidth="1"/>
    <col min="11502" max="11502" width="26.00390625" style="70" customWidth="1"/>
    <col min="11503" max="11503" width="15.00390625" style="70" customWidth="1"/>
    <col min="11504" max="11504" width="2.57421875" style="70" customWidth="1"/>
    <col min="11505" max="11505" width="23.140625" style="70" customWidth="1"/>
    <col min="11506" max="11506" width="11.28125" style="70" customWidth="1"/>
    <col min="11507" max="11507" width="11.421875" style="70" customWidth="1"/>
    <col min="11508" max="11508" width="11.8515625" style="70" customWidth="1"/>
    <col min="11509" max="11509" width="2.00390625" style="70" customWidth="1"/>
    <col min="11510" max="11510" width="23.140625" style="70" customWidth="1"/>
    <col min="11511" max="11511" width="11.28125" style="70" customWidth="1"/>
    <col min="11512" max="11512" width="11.421875" style="70" customWidth="1"/>
    <col min="11513" max="11513" width="11.8515625" style="70" customWidth="1"/>
    <col min="11514" max="11514" width="2.140625" style="70" customWidth="1"/>
    <col min="11515" max="11515" width="23.140625" style="70" customWidth="1"/>
    <col min="11516" max="11516" width="11.28125" style="70" customWidth="1"/>
    <col min="11517" max="11517" width="11.421875" style="70" customWidth="1"/>
    <col min="11518" max="11518" width="11.8515625" style="70" customWidth="1"/>
    <col min="11519" max="11519" width="2.421875" style="70" customWidth="1"/>
    <col min="11520" max="11520" width="23.140625" style="70" customWidth="1"/>
    <col min="11521" max="11521" width="11.28125" style="70" customWidth="1"/>
    <col min="11522" max="11522" width="11.421875" style="70" customWidth="1"/>
    <col min="11523" max="11523" width="11.8515625" style="70" customWidth="1"/>
    <col min="11524" max="11751" width="9.140625" style="70" customWidth="1"/>
    <col min="11752" max="11752" width="16.28125" style="70" customWidth="1"/>
    <col min="11753" max="11753" width="2.28125" style="70" customWidth="1"/>
    <col min="11754" max="11754" width="5.00390625" style="70" customWidth="1"/>
    <col min="11755" max="11756" width="9.140625" style="70" customWidth="1"/>
    <col min="11757" max="11757" width="3.8515625" style="70" customWidth="1"/>
    <col min="11758" max="11758" width="26.00390625" style="70" customWidth="1"/>
    <col min="11759" max="11759" width="15.00390625" style="70" customWidth="1"/>
    <col min="11760" max="11760" width="2.57421875" style="70" customWidth="1"/>
    <col min="11761" max="11761" width="23.140625" style="70" customWidth="1"/>
    <col min="11762" max="11762" width="11.28125" style="70" customWidth="1"/>
    <col min="11763" max="11763" width="11.421875" style="70" customWidth="1"/>
    <col min="11764" max="11764" width="11.8515625" style="70" customWidth="1"/>
    <col min="11765" max="11765" width="2.00390625" style="70" customWidth="1"/>
    <col min="11766" max="11766" width="23.140625" style="70" customWidth="1"/>
    <col min="11767" max="11767" width="11.28125" style="70" customWidth="1"/>
    <col min="11768" max="11768" width="11.421875" style="70" customWidth="1"/>
    <col min="11769" max="11769" width="11.8515625" style="70" customWidth="1"/>
    <col min="11770" max="11770" width="2.140625" style="70" customWidth="1"/>
    <col min="11771" max="11771" width="23.140625" style="70" customWidth="1"/>
    <col min="11772" max="11772" width="11.28125" style="70" customWidth="1"/>
    <col min="11773" max="11773" width="11.421875" style="70" customWidth="1"/>
    <col min="11774" max="11774" width="11.8515625" style="70" customWidth="1"/>
    <col min="11775" max="11775" width="2.421875" style="70" customWidth="1"/>
    <col min="11776" max="11776" width="23.140625" style="70" customWidth="1"/>
    <col min="11777" max="11777" width="11.28125" style="70" customWidth="1"/>
    <col min="11778" max="11778" width="11.421875" style="70" customWidth="1"/>
    <col min="11779" max="11779" width="11.8515625" style="70" customWidth="1"/>
    <col min="11780" max="12007" width="9.140625" style="70" customWidth="1"/>
    <col min="12008" max="12008" width="16.28125" style="70" customWidth="1"/>
    <col min="12009" max="12009" width="2.28125" style="70" customWidth="1"/>
    <col min="12010" max="12010" width="5.00390625" style="70" customWidth="1"/>
    <col min="12011" max="12012" width="9.140625" style="70" customWidth="1"/>
    <col min="12013" max="12013" width="3.8515625" style="70" customWidth="1"/>
    <col min="12014" max="12014" width="26.00390625" style="70" customWidth="1"/>
    <col min="12015" max="12015" width="15.00390625" style="70" customWidth="1"/>
    <col min="12016" max="12016" width="2.57421875" style="70" customWidth="1"/>
    <col min="12017" max="12017" width="23.140625" style="70" customWidth="1"/>
    <col min="12018" max="12018" width="11.28125" style="70" customWidth="1"/>
    <col min="12019" max="12019" width="11.421875" style="70" customWidth="1"/>
    <col min="12020" max="12020" width="11.8515625" style="70" customWidth="1"/>
    <col min="12021" max="12021" width="2.00390625" style="70" customWidth="1"/>
    <col min="12022" max="12022" width="23.140625" style="70" customWidth="1"/>
    <col min="12023" max="12023" width="11.28125" style="70" customWidth="1"/>
    <col min="12024" max="12024" width="11.421875" style="70" customWidth="1"/>
    <col min="12025" max="12025" width="11.8515625" style="70" customWidth="1"/>
    <col min="12026" max="12026" width="2.140625" style="70" customWidth="1"/>
    <col min="12027" max="12027" width="23.140625" style="70" customWidth="1"/>
    <col min="12028" max="12028" width="11.28125" style="70" customWidth="1"/>
    <col min="12029" max="12029" width="11.421875" style="70" customWidth="1"/>
    <col min="12030" max="12030" width="11.8515625" style="70" customWidth="1"/>
    <col min="12031" max="12031" width="2.421875" style="70" customWidth="1"/>
    <col min="12032" max="12032" width="23.140625" style="70" customWidth="1"/>
    <col min="12033" max="12033" width="11.28125" style="70" customWidth="1"/>
    <col min="12034" max="12034" width="11.421875" style="70" customWidth="1"/>
    <col min="12035" max="12035" width="11.8515625" style="70" customWidth="1"/>
    <col min="12036" max="12263" width="9.140625" style="70" customWidth="1"/>
    <col min="12264" max="12264" width="16.28125" style="70" customWidth="1"/>
    <col min="12265" max="12265" width="2.28125" style="70" customWidth="1"/>
    <col min="12266" max="12266" width="5.00390625" style="70" customWidth="1"/>
    <col min="12267" max="12268" width="9.140625" style="70" customWidth="1"/>
    <col min="12269" max="12269" width="3.8515625" style="70" customWidth="1"/>
    <col min="12270" max="12270" width="26.00390625" style="70" customWidth="1"/>
    <col min="12271" max="12271" width="15.00390625" style="70" customWidth="1"/>
    <col min="12272" max="12272" width="2.57421875" style="70" customWidth="1"/>
    <col min="12273" max="12273" width="23.140625" style="70" customWidth="1"/>
    <col min="12274" max="12274" width="11.28125" style="70" customWidth="1"/>
    <col min="12275" max="12275" width="11.421875" style="70" customWidth="1"/>
    <col min="12276" max="12276" width="11.8515625" style="70" customWidth="1"/>
    <col min="12277" max="12277" width="2.00390625" style="70" customWidth="1"/>
    <col min="12278" max="12278" width="23.140625" style="70" customWidth="1"/>
    <col min="12279" max="12279" width="11.28125" style="70" customWidth="1"/>
    <col min="12280" max="12280" width="11.421875" style="70" customWidth="1"/>
    <col min="12281" max="12281" width="11.8515625" style="70" customWidth="1"/>
    <col min="12282" max="12282" width="2.140625" style="70" customWidth="1"/>
    <col min="12283" max="12283" width="23.140625" style="70" customWidth="1"/>
    <col min="12284" max="12284" width="11.28125" style="70" customWidth="1"/>
    <col min="12285" max="12285" width="11.421875" style="70" customWidth="1"/>
    <col min="12286" max="12286" width="11.8515625" style="70" customWidth="1"/>
    <col min="12287" max="12287" width="2.421875" style="70" customWidth="1"/>
    <col min="12288" max="12288" width="23.140625" style="70" customWidth="1"/>
    <col min="12289" max="12289" width="11.28125" style="70" customWidth="1"/>
    <col min="12290" max="12290" width="11.421875" style="70" customWidth="1"/>
    <col min="12291" max="12291" width="11.8515625" style="70" customWidth="1"/>
    <col min="12292" max="12519" width="9.140625" style="70" customWidth="1"/>
    <col min="12520" max="12520" width="16.28125" style="70" customWidth="1"/>
    <col min="12521" max="12521" width="2.28125" style="70" customWidth="1"/>
    <col min="12522" max="12522" width="5.00390625" style="70" customWidth="1"/>
    <col min="12523" max="12524" width="9.140625" style="70" customWidth="1"/>
    <col min="12525" max="12525" width="3.8515625" style="70" customWidth="1"/>
    <col min="12526" max="12526" width="26.00390625" style="70" customWidth="1"/>
    <col min="12527" max="12527" width="15.00390625" style="70" customWidth="1"/>
    <col min="12528" max="12528" width="2.57421875" style="70" customWidth="1"/>
    <col min="12529" max="12529" width="23.140625" style="70" customWidth="1"/>
    <col min="12530" max="12530" width="11.28125" style="70" customWidth="1"/>
    <col min="12531" max="12531" width="11.421875" style="70" customWidth="1"/>
    <col min="12532" max="12532" width="11.8515625" style="70" customWidth="1"/>
    <col min="12533" max="12533" width="2.00390625" style="70" customWidth="1"/>
    <col min="12534" max="12534" width="23.140625" style="70" customWidth="1"/>
    <col min="12535" max="12535" width="11.28125" style="70" customWidth="1"/>
    <col min="12536" max="12536" width="11.421875" style="70" customWidth="1"/>
    <col min="12537" max="12537" width="11.8515625" style="70" customWidth="1"/>
    <col min="12538" max="12538" width="2.140625" style="70" customWidth="1"/>
    <col min="12539" max="12539" width="23.140625" style="70" customWidth="1"/>
    <col min="12540" max="12540" width="11.28125" style="70" customWidth="1"/>
    <col min="12541" max="12541" width="11.421875" style="70" customWidth="1"/>
    <col min="12542" max="12542" width="11.8515625" style="70" customWidth="1"/>
    <col min="12543" max="12543" width="2.421875" style="70" customWidth="1"/>
    <col min="12544" max="12544" width="23.140625" style="70" customWidth="1"/>
    <col min="12545" max="12545" width="11.28125" style="70" customWidth="1"/>
    <col min="12546" max="12546" width="11.421875" style="70" customWidth="1"/>
    <col min="12547" max="12547" width="11.8515625" style="70" customWidth="1"/>
    <col min="12548" max="12775" width="9.140625" style="70" customWidth="1"/>
    <col min="12776" max="12776" width="16.28125" style="70" customWidth="1"/>
    <col min="12777" max="12777" width="2.28125" style="70" customWidth="1"/>
    <col min="12778" max="12778" width="5.00390625" style="70" customWidth="1"/>
    <col min="12779" max="12780" width="9.140625" style="70" customWidth="1"/>
    <col min="12781" max="12781" width="3.8515625" style="70" customWidth="1"/>
    <col min="12782" max="12782" width="26.00390625" style="70" customWidth="1"/>
    <col min="12783" max="12783" width="15.00390625" style="70" customWidth="1"/>
    <col min="12784" max="12784" width="2.57421875" style="70" customWidth="1"/>
    <col min="12785" max="12785" width="23.140625" style="70" customWidth="1"/>
    <col min="12786" max="12786" width="11.28125" style="70" customWidth="1"/>
    <col min="12787" max="12787" width="11.421875" style="70" customWidth="1"/>
    <col min="12788" max="12788" width="11.8515625" style="70" customWidth="1"/>
    <col min="12789" max="12789" width="2.00390625" style="70" customWidth="1"/>
    <col min="12790" max="12790" width="23.140625" style="70" customWidth="1"/>
    <col min="12791" max="12791" width="11.28125" style="70" customWidth="1"/>
    <col min="12792" max="12792" width="11.421875" style="70" customWidth="1"/>
    <col min="12793" max="12793" width="11.8515625" style="70" customWidth="1"/>
    <col min="12794" max="12794" width="2.140625" style="70" customWidth="1"/>
    <col min="12795" max="12795" width="23.140625" style="70" customWidth="1"/>
    <col min="12796" max="12796" width="11.28125" style="70" customWidth="1"/>
    <col min="12797" max="12797" width="11.421875" style="70" customWidth="1"/>
    <col min="12798" max="12798" width="11.8515625" style="70" customWidth="1"/>
    <col min="12799" max="12799" width="2.421875" style="70" customWidth="1"/>
    <col min="12800" max="12800" width="23.140625" style="70" customWidth="1"/>
    <col min="12801" max="12801" width="11.28125" style="70" customWidth="1"/>
    <col min="12802" max="12802" width="11.421875" style="70" customWidth="1"/>
    <col min="12803" max="12803" width="11.8515625" style="70" customWidth="1"/>
    <col min="12804" max="13031" width="9.140625" style="70" customWidth="1"/>
    <col min="13032" max="13032" width="16.28125" style="70" customWidth="1"/>
    <col min="13033" max="13033" width="2.28125" style="70" customWidth="1"/>
    <col min="13034" max="13034" width="5.00390625" style="70" customWidth="1"/>
    <col min="13035" max="13036" width="9.140625" style="70" customWidth="1"/>
    <col min="13037" max="13037" width="3.8515625" style="70" customWidth="1"/>
    <col min="13038" max="13038" width="26.00390625" style="70" customWidth="1"/>
    <col min="13039" max="13039" width="15.00390625" style="70" customWidth="1"/>
    <col min="13040" max="13040" width="2.57421875" style="70" customWidth="1"/>
    <col min="13041" max="13041" width="23.140625" style="70" customWidth="1"/>
    <col min="13042" max="13042" width="11.28125" style="70" customWidth="1"/>
    <col min="13043" max="13043" width="11.421875" style="70" customWidth="1"/>
    <col min="13044" max="13044" width="11.8515625" style="70" customWidth="1"/>
    <col min="13045" max="13045" width="2.00390625" style="70" customWidth="1"/>
    <col min="13046" max="13046" width="23.140625" style="70" customWidth="1"/>
    <col min="13047" max="13047" width="11.28125" style="70" customWidth="1"/>
    <col min="13048" max="13048" width="11.421875" style="70" customWidth="1"/>
    <col min="13049" max="13049" width="11.8515625" style="70" customWidth="1"/>
    <col min="13050" max="13050" width="2.140625" style="70" customWidth="1"/>
    <col min="13051" max="13051" width="23.140625" style="70" customWidth="1"/>
    <col min="13052" max="13052" width="11.28125" style="70" customWidth="1"/>
    <col min="13053" max="13053" width="11.421875" style="70" customWidth="1"/>
    <col min="13054" max="13054" width="11.8515625" style="70" customWidth="1"/>
    <col min="13055" max="13055" width="2.421875" style="70" customWidth="1"/>
    <col min="13056" max="13056" width="23.140625" style="70" customWidth="1"/>
    <col min="13057" max="13057" width="11.28125" style="70" customWidth="1"/>
    <col min="13058" max="13058" width="11.421875" style="70" customWidth="1"/>
    <col min="13059" max="13059" width="11.8515625" style="70" customWidth="1"/>
    <col min="13060" max="13287" width="9.140625" style="70" customWidth="1"/>
    <col min="13288" max="13288" width="16.28125" style="70" customWidth="1"/>
    <col min="13289" max="13289" width="2.28125" style="70" customWidth="1"/>
    <col min="13290" max="13290" width="5.00390625" style="70" customWidth="1"/>
    <col min="13291" max="13292" width="9.140625" style="70" customWidth="1"/>
    <col min="13293" max="13293" width="3.8515625" style="70" customWidth="1"/>
    <col min="13294" max="13294" width="26.00390625" style="70" customWidth="1"/>
    <col min="13295" max="13295" width="15.00390625" style="70" customWidth="1"/>
    <col min="13296" max="13296" width="2.57421875" style="70" customWidth="1"/>
    <col min="13297" max="13297" width="23.140625" style="70" customWidth="1"/>
    <col min="13298" max="13298" width="11.28125" style="70" customWidth="1"/>
    <col min="13299" max="13299" width="11.421875" style="70" customWidth="1"/>
    <col min="13300" max="13300" width="11.8515625" style="70" customWidth="1"/>
    <col min="13301" max="13301" width="2.00390625" style="70" customWidth="1"/>
    <col min="13302" max="13302" width="23.140625" style="70" customWidth="1"/>
    <col min="13303" max="13303" width="11.28125" style="70" customWidth="1"/>
    <col min="13304" max="13304" width="11.421875" style="70" customWidth="1"/>
    <col min="13305" max="13305" width="11.8515625" style="70" customWidth="1"/>
    <col min="13306" max="13306" width="2.140625" style="70" customWidth="1"/>
    <col min="13307" max="13307" width="23.140625" style="70" customWidth="1"/>
    <col min="13308" max="13308" width="11.28125" style="70" customWidth="1"/>
    <col min="13309" max="13309" width="11.421875" style="70" customWidth="1"/>
    <col min="13310" max="13310" width="11.8515625" style="70" customWidth="1"/>
    <col min="13311" max="13311" width="2.421875" style="70" customWidth="1"/>
    <col min="13312" max="13312" width="23.140625" style="70" customWidth="1"/>
    <col min="13313" max="13313" width="11.28125" style="70" customWidth="1"/>
    <col min="13314" max="13314" width="11.421875" style="70" customWidth="1"/>
    <col min="13315" max="13315" width="11.8515625" style="70" customWidth="1"/>
    <col min="13316" max="13543" width="9.140625" style="70" customWidth="1"/>
    <col min="13544" max="13544" width="16.28125" style="70" customWidth="1"/>
    <col min="13545" max="13545" width="2.28125" style="70" customWidth="1"/>
    <col min="13546" max="13546" width="5.00390625" style="70" customWidth="1"/>
    <col min="13547" max="13548" width="9.140625" style="70" customWidth="1"/>
    <col min="13549" max="13549" width="3.8515625" style="70" customWidth="1"/>
    <col min="13550" max="13550" width="26.00390625" style="70" customWidth="1"/>
    <col min="13551" max="13551" width="15.00390625" style="70" customWidth="1"/>
    <col min="13552" max="13552" width="2.57421875" style="70" customWidth="1"/>
    <col min="13553" max="13553" width="23.140625" style="70" customWidth="1"/>
    <col min="13554" max="13554" width="11.28125" style="70" customWidth="1"/>
    <col min="13555" max="13555" width="11.421875" style="70" customWidth="1"/>
    <col min="13556" max="13556" width="11.8515625" style="70" customWidth="1"/>
    <col min="13557" max="13557" width="2.00390625" style="70" customWidth="1"/>
    <col min="13558" max="13558" width="23.140625" style="70" customWidth="1"/>
    <col min="13559" max="13559" width="11.28125" style="70" customWidth="1"/>
    <col min="13560" max="13560" width="11.421875" style="70" customWidth="1"/>
    <col min="13561" max="13561" width="11.8515625" style="70" customWidth="1"/>
    <col min="13562" max="13562" width="2.140625" style="70" customWidth="1"/>
    <col min="13563" max="13563" width="23.140625" style="70" customWidth="1"/>
    <col min="13564" max="13564" width="11.28125" style="70" customWidth="1"/>
    <col min="13565" max="13565" width="11.421875" style="70" customWidth="1"/>
    <col min="13566" max="13566" width="11.8515625" style="70" customWidth="1"/>
    <col min="13567" max="13567" width="2.421875" style="70" customWidth="1"/>
    <col min="13568" max="13568" width="23.140625" style="70" customWidth="1"/>
    <col min="13569" max="13569" width="11.28125" style="70" customWidth="1"/>
    <col min="13570" max="13570" width="11.421875" style="70" customWidth="1"/>
    <col min="13571" max="13571" width="11.8515625" style="70" customWidth="1"/>
    <col min="13572" max="13799" width="9.140625" style="70" customWidth="1"/>
    <col min="13800" max="13800" width="16.28125" style="70" customWidth="1"/>
    <col min="13801" max="13801" width="2.28125" style="70" customWidth="1"/>
    <col min="13802" max="13802" width="5.00390625" style="70" customWidth="1"/>
    <col min="13803" max="13804" width="9.140625" style="70" customWidth="1"/>
    <col min="13805" max="13805" width="3.8515625" style="70" customWidth="1"/>
    <col min="13806" max="13806" width="26.00390625" style="70" customWidth="1"/>
    <col min="13807" max="13807" width="15.00390625" style="70" customWidth="1"/>
    <col min="13808" max="13808" width="2.57421875" style="70" customWidth="1"/>
    <col min="13809" max="13809" width="23.140625" style="70" customWidth="1"/>
    <col min="13810" max="13810" width="11.28125" style="70" customWidth="1"/>
    <col min="13811" max="13811" width="11.421875" style="70" customWidth="1"/>
    <col min="13812" max="13812" width="11.8515625" style="70" customWidth="1"/>
    <col min="13813" max="13813" width="2.00390625" style="70" customWidth="1"/>
    <col min="13814" max="13814" width="23.140625" style="70" customWidth="1"/>
    <col min="13815" max="13815" width="11.28125" style="70" customWidth="1"/>
    <col min="13816" max="13816" width="11.421875" style="70" customWidth="1"/>
    <col min="13817" max="13817" width="11.8515625" style="70" customWidth="1"/>
    <col min="13818" max="13818" width="2.140625" style="70" customWidth="1"/>
    <col min="13819" max="13819" width="23.140625" style="70" customWidth="1"/>
    <col min="13820" max="13820" width="11.28125" style="70" customWidth="1"/>
    <col min="13821" max="13821" width="11.421875" style="70" customWidth="1"/>
    <col min="13822" max="13822" width="11.8515625" style="70" customWidth="1"/>
    <col min="13823" max="13823" width="2.421875" style="70" customWidth="1"/>
    <col min="13824" max="13824" width="23.140625" style="70" customWidth="1"/>
    <col min="13825" max="13825" width="11.28125" style="70" customWidth="1"/>
    <col min="13826" max="13826" width="11.421875" style="70" customWidth="1"/>
    <col min="13827" max="13827" width="11.8515625" style="70" customWidth="1"/>
    <col min="13828" max="14055" width="9.140625" style="70" customWidth="1"/>
    <col min="14056" max="14056" width="16.28125" style="70" customWidth="1"/>
    <col min="14057" max="14057" width="2.28125" style="70" customWidth="1"/>
    <col min="14058" max="14058" width="5.00390625" style="70" customWidth="1"/>
    <col min="14059" max="14060" width="9.140625" style="70" customWidth="1"/>
    <col min="14061" max="14061" width="3.8515625" style="70" customWidth="1"/>
    <col min="14062" max="14062" width="26.00390625" style="70" customWidth="1"/>
    <col min="14063" max="14063" width="15.00390625" style="70" customWidth="1"/>
    <col min="14064" max="14064" width="2.57421875" style="70" customWidth="1"/>
    <col min="14065" max="14065" width="23.140625" style="70" customWidth="1"/>
    <col min="14066" max="14066" width="11.28125" style="70" customWidth="1"/>
    <col min="14067" max="14067" width="11.421875" style="70" customWidth="1"/>
    <col min="14068" max="14068" width="11.8515625" style="70" customWidth="1"/>
    <col min="14069" max="14069" width="2.00390625" style="70" customWidth="1"/>
    <col min="14070" max="14070" width="23.140625" style="70" customWidth="1"/>
    <col min="14071" max="14071" width="11.28125" style="70" customWidth="1"/>
    <col min="14072" max="14072" width="11.421875" style="70" customWidth="1"/>
    <col min="14073" max="14073" width="11.8515625" style="70" customWidth="1"/>
    <col min="14074" max="14074" width="2.140625" style="70" customWidth="1"/>
    <col min="14075" max="14075" width="23.140625" style="70" customWidth="1"/>
    <col min="14076" max="14076" width="11.28125" style="70" customWidth="1"/>
    <col min="14077" max="14077" width="11.421875" style="70" customWidth="1"/>
    <col min="14078" max="14078" width="11.8515625" style="70" customWidth="1"/>
    <col min="14079" max="14079" width="2.421875" style="70" customWidth="1"/>
    <col min="14080" max="14080" width="23.140625" style="70" customWidth="1"/>
    <col min="14081" max="14081" width="11.28125" style="70" customWidth="1"/>
    <col min="14082" max="14082" width="11.421875" style="70" customWidth="1"/>
    <col min="14083" max="14083" width="11.8515625" style="70" customWidth="1"/>
    <col min="14084" max="14311" width="9.140625" style="70" customWidth="1"/>
    <col min="14312" max="14312" width="16.28125" style="70" customWidth="1"/>
    <col min="14313" max="14313" width="2.28125" style="70" customWidth="1"/>
    <col min="14314" max="14314" width="5.00390625" style="70" customWidth="1"/>
    <col min="14315" max="14316" width="9.140625" style="70" customWidth="1"/>
    <col min="14317" max="14317" width="3.8515625" style="70" customWidth="1"/>
    <col min="14318" max="14318" width="26.00390625" style="70" customWidth="1"/>
    <col min="14319" max="14319" width="15.00390625" style="70" customWidth="1"/>
    <col min="14320" max="14320" width="2.57421875" style="70" customWidth="1"/>
    <col min="14321" max="14321" width="23.140625" style="70" customWidth="1"/>
    <col min="14322" max="14322" width="11.28125" style="70" customWidth="1"/>
    <col min="14323" max="14323" width="11.421875" style="70" customWidth="1"/>
    <col min="14324" max="14324" width="11.8515625" style="70" customWidth="1"/>
    <col min="14325" max="14325" width="2.00390625" style="70" customWidth="1"/>
    <col min="14326" max="14326" width="23.140625" style="70" customWidth="1"/>
    <col min="14327" max="14327" width="11.28125" style="70" customWidth="1"/>
    <col min="14328" max="14328" width="11.421875" style="70" customWidth="1"/>
    <col min="14329" max="14329" width="11.8515625" style="70" customWidth="1"/>
    <col min="14330" max="14330" width="2.140625" style="70" customWidth="1"/>
    <col min="14331" max="14331" width="23.140625" style="70" customWidth="1"/>
    <col min="14332" max="14332" width="11.28125" style="70" customWidth="1"/>
    <col min="14333" max="14333" width="11.421875" style="70" customWidth="1"/>
    <col min="14334" max="14334" width="11.8515625" style="70" customWidth="1"/>
    <col min="14335" max="14335" width="2.421875" style="70" customWidth="1"/>
    <col min="14336" max="14336" width="23.140625" style="70" customWidth="1"/>
    <col min="14337" max="14337" width="11.28125" style="70" customWidth="1"/>
    <col min="14338" max="14338" width="11.421875" style="70" customWidth="1"/>
    <col min="14339" max="14339" width="11.8515625" style="70" customWidth="1"/>
    <col min="14340" max="14567" width="9.140625" style="70" customWidth="1"/>
    <col min="14568" max="14568" width="16.28125" style="70" customWidth="1"/>
    <col min="14569" max="14569" width="2.28125" style="70" customWidth="1"/>
    <col min="14570" max="14570" width="5.00390625" style="70" customWidth="1"/>
    <col min="14571" max="14572" width="9.140625" style="70" customWidth="1"/>
    <col min="14573" max="14573" width="3.8515625" style="70" customWidth="1"/>
    <col min="14574" max="14574" width="26.00390625" style="70" customWidth="1"/>
    <col min="14575" max="14575" width="15.00390625" style="70" customWidth="1"/>
    <col min="14576" max="14576" width="2.57421875" style="70" customWidth="1"/>
    <col min="14577" max="14577" width="23.140625" style="70" customWidth="1"/>
    <col min="14578" max="14578" width="11.28125" style="70" customWidth="1"/>
    <col min="14579" max="14579" width="11.421875" style="70" customWidth="1"/>
    <col min="14580" max="14580" width="11.8515625" style="70" customWidth="1"/>
    <col min="14581" max="14581" width="2.00390625" style="70" customWidth="1"/>
    <col min="14582" max="14582" width="23.140625" style="70" customWidth="1"/>
    <col min="14583" max="14583" width="11.28125" style="70" customWidth="1"/>
    <col min="14584" max="14584" width="11.421875" style="70" customWidth="1"/>
    <col min="14585" max="14585" width="11.8515625" style="70" customWidth="1"/>
    <col min="14586" max="14586" width="2.140625" style="70" customWidth="1"/>
    <col min="14587" max="14587" width="23.140625" style="70" customWidth="1"/>
    <col min="14588" max="14588" width="11.28125" style="70" customWidth="1"/>
    <col min="14589" max="14589" width="11.421875" style="70" customWidth="1"/>
    <col min="14590" max="14590" width="11.8515625" style="70" customWidth="1"/>
    <col min="14591" max="14591" width="2.421875" style="70" customWidth="1"/>
    <col min="14592" max="14592" width="23.140625" style="70" customWidth="1"/>
    <col min="14593" max="14593" width="11.28125" style="70" customWidth="1"/>
    <col min="14594" max="14594" width="11.421875" style="70" customWidth="1"/>
    <col min="14595" max="14595" width="11.8515625" style="70" customWidth="1"/>
    <col min="14596" max="14823" width="9.140625" style="70" customWidth="1"/>
    <col min="14824" max="14824" width="16.28125" style="70" customWidth="1"/>
    <col min="14825" max="14825" width="2.28125" style="70" customWidth="1"/>
    <col min="14826" max="14826" width="5.00390625" style="70" customWidth="1"/>
    <col min="14827" max="14828" width="9.140625" style="70" customWidth="1"/>
    <col min="14829" max="14829" width="3.8515625" style="70" customWidth="1"/>
    <col min="14830" max="14830" width="26.00390625" style="70" customWidth="1"/>
    <col min="14831" max="14831" width="15.00390625" style="70" customWidth="1"/>
    <col min="14832" max="14832" width="2.57421875" style="70" customWidth="1"/>
    <col min="14833" max="14833" width="23.140625" style="70" customWidth="1"/>
    <col min="14834" max="14834" width="11.28125" style="70" customWidth="1"/>
    <col min="14835" max="14835" width="11.421875" style="70" customWidth="1"/>
    <col min="14836" max="14836" width="11.8515625" style="70" customWidth="1"/>
    <col min="14837" max="14837" width="2.00390625" style="70" customWidth="1"/>
    <col min="14838" max="14838" width="23.140625" style="70" customWidth="1"/>
    <col min="14839" max="14839" width="11.28125" style="70" customWidth="1"/>
    <col min="14840" max="14840" width="11.421875" style="70" customWidth="1"/>
    <col min="14841" max="14841" width="11.8515625" style="70" customWidth="1"/>
    <col min="14842" max="14842" width="2.140625" style="70" customWidth="1"/>
    <col min="14843" max="14843" width="23.140625" style="70" customWidth="1"/>
    <col min="14844" max="14844" width="11.28125" style="70" customWidth="1"/>
    <col min="14845" max="14845" width="11.421875" style="70" customWidth="1"/>
    <col min="14846" max="14846" width="11.8515625" style="70" customWidth="1"/>
    <col min="14847" max="14847" width="2.421875" style="70" customWidth="1"/>
    <col min="14848" max="14848" width="23.140625" style="70" customWidth="1"/>
    <col min="14849" max="14849" width="11.28125" style="70" customWidth="1"/>
    <col min="14850" max="14850" width="11.421875" style="70" customWidth="1"/>
    <col min="14851" max="14851" width="11.8515625" style="70" customWidth="1"/>
    <col min="14852" max="15079" width="9.140625" style="70" customWidth="1"/>
    <col min="15080" max="15080" width="16.28125" style="70" customWidth="1"/>
    <col min="15081" max="15081" width="2.28125" style="70" customWidth="1"/>
    <col min="15082" max="15082" width="5.00390625" style="70" customWidth="1"/>
    <col min="15083" max="15084" width="9.140625" style="70" customWidth="1"/>
    <col min="15085" max="15085" width="3.8515625" style="70" customWidth="1"/>
    <col min="15086" max="15086" width="26.00390625" style="70" customWidth="1"/>
    <col min="15087" max="15087" width="15.00390625" style="70" customWidth="1"/>
    <col min="15088" max="15088" width="2.57421875" style="70" customWidth="1"/>
    <col min="15089" max="15089" width="23.140625" style="70" customWidth="1"/>
    <col min="15090" max="15090" width="11.28125" style="70" customWidth="1"/>
    <col min="15091" max="15091" width="11.421875" style="70" customWidth="1"/>
    <col min="15092" max="15092" width="11.8515625" style="70" customWidth="1"/>
    <col min="15093" max="15093" width="2.00390625" style="70" customWidth="1"/>
    <col min="15094" max="15094" width="23.140625" style="70" customWidth="1"/>
    <col min="15095" max="15095" width="11.28125" style="70" customWidth="1"/>
    <col min="15096" max="15096" width="11.421875" style="70" customWidth="1"/>
    <col min="15097" max="15097" width="11.8515625" style="70" customWidth="1"/>
    <col min="15098" max="15098" width="2.140625" style="70" customWidth="1"/>
    <col min="15099" max="15099" width="23.140625" style="70" customWidth="1"/>
    <col min="15100" max="15100" width="11.28125" style="70" customWidth="1"/>
    <col min="15101" max="15101" width="11.421875" style="70" customWidth="1"/>
    <col min="15102" max="15102" width="11.8515625" style="70" customWidth="1"/>
    <col min="15103" max="15103" width="2.421875" style="70" customWidth="1"/>
    <col min="15104" max="15104" width="23.140625" style="70" customWidth="1"/>
    <col min="15105" max="15105" width="11.28125" style="70" customWidth="1"/>
    <col min="15106" max="15106" width="11.421875" style="70" customWidth="1"/>
    <col min="15107" max="15107" width="11.8515625" style="70" customWidth="1"/>
    <col min="15108" max="15335" width="9.140625" style="70" customWidth="1"/>
    <col min="15336" max="15336" width="16.28125" style="70" customWidth="1"/>
    <col min="15337" max="15337" width="2.28125" style="70" customWidth="1"/>
    <col min="15338" max="15338" width="5.00390625" style="70" customWidth="1"/>
    <col min="15339" max="15340" width="9.140625" style="70" customWidth="1"/>
    <col min="15341" max="15341" width="3.8515625" style="70" customWidth="1"/>
    <col min="15342" max="15342" width="26.00390625" style="70" customWidth="1"/>
    <col min="15343" max="15343" width="15.00390625" style="70" customWidth="1"/>
    <col min="15344" max="15344" width="2.57421875" style="70" customWidth="1"/>
    <col min="15345" max="15345" width="23.140625" style="70" customWidth="1"/>
    <col min="15346" max="15346" width="11.28125" style="70" customWidth="1"/>
    <col min="15347" max="15347" width="11.421875" style="70" customWidth="1"/>
    <col min="15348" max="15348" width="11.8515625" style="70" customWidth="1"/>
    <col min="15349" max="15349" width="2.00390625" style="70" customWidth="1"/>
    <col min="15350" max="15350" width="23.140625" style="70" customWidth="1"/>
    <col min="15351" max="15351" width="11.28125" style="70" customWidth="1"/>
    <col min="15352" max="15352" width="11.421875" style="70" customWidth="1"/>
    <col min="15353" max="15353" width="11.8515625" style="70" customWidth="1"/>
    <col min="15354" max="15354" width="2.140625" style="70" customWidth="1"/>
    <col min="15355" max="15355" width="23.140625" style="70" customWidth="1"/>
    <col min="15356" max="15356" width="11.28125" style="70" customWidth="1"/>
    <col min="15357" max="15357" width="11.421875" style="70" customWidth="1"/>
    <col min="15358" max="15358" width="11.8515625" style="70" customWidth="1"/>
    <col min="15359" max="15359" width="2.421875" style="70" customWidth="1"/>
    <col min="15360" max="15360" width="23.140625" style="70" customWidth="1"/>
    <col min="15361" max="15361" width="11.28125" style="70" customWidth="1"/>
    <col min="15362" max="15362" width="11.421875" style="70" customWidth="1"/>
    <col min="15363" max="15363" width="11.8515625" style="70" customWidth="1"/>
    <col min="15364" max="15591" width="9.140625" style="70" customWidth="1"/>
    <col min="15592" max="15592" width="16.28125" style="70" customWidth="1"/>
    <col min="15593" max="15593" width="2.28125" style="70" customWidth="1"/>
    <col min="15594" max="15594" width="5.00390625" style="70" customWidth="1"/>
    <col min="15595" max="15596" width="9.140625" style="70" customWidth="1"/>
    <col min="15597" max="15597" width="3.8515625" style="70" customWidth="1"/>
    <col min="15598" max="15598" width="26.00390625" style="70" customWidth="1"/>
    <col min="15599" max="15599" width="15.00390625" style="70" customWidth="1"/>
    <col min="15600" max="15600" width="2.57421875" style="70" customWidth="1"/>
    <col min="15601" max="15601" width="23.140625" style="70" customWidth="1"/>
    <col min="15602" max="15602" width="11.28125" style="70" customWidth="1"/>
    <col min="15603" max="15603" width="11.421875" style="70" customWidth="1"/>
    <col min="15604" max="15604" width="11.8515625" style="70" customWidth="1"/>
    <col min="15605" max="15605" width="2.00390625" style="70" customWidth="1"/>
    <col min="15606" max="15606" width="23.140625" style="70" customWidth="1"/>
    <col min="15607" max="15607" width="11.28125" style="70" customWidth="1"/>
    <col min="15608" max="15608" width="11.421875" style="70" customWidth="1"/>
    <col min="15609" max="15609" width="11.8515625" style="70" customWidth="1"/>
    <col min="15610" max="15610" width="2.140625" style="70" customWidth="1"/>
    <col min="15611" max="15611" width="23.140625" style="70" customWidth="1"/>
    <col min="15612" max="15612" width="11.28125" style="70" customWidth="1"/>
    <col min="15613" max="15613" width="11.421875" style="70" customWidth="1"/>
    <col min="15614" max="15614" width="11.8515625" style="70" customWidth="1"/>
    <col min="15615" max="15615" width="2.421875" style="70" customWidth="1"/>
    <col min="15616" max="15616" width="23.140625" style="70" customWidth="1"/>
    <col min="15617" max="15617" width="11.28125" style="70" customWidth="1"/>
    <col min="15618" max="15618" width="11.421875" style="70" customWidth="1"/>
    <col min="15619" max="15619" width="11.8515625" style="70" customWidth="1"/>
    <col min="15620" max="15847" width="9.140625" style="70" customWidth="1"/>
    <col min="15848" max="15848" width="16.28125" style="70" customWidth="1"/>
    <col min="15849" max="15849" width="2.28125" style="70" customWidth="1"/>
    <col min="15850" max="15850" width="5.00390625" style="70" customWidth="1"/>
    <col min="15851" max="15852" width="9.140625" style="70" customWidth="1"/>
    <col min="15853" max="15853" width="3.8515625" style="70" customWidth="1"/>
    <col min="15854" max="15854" width="26.00390625" style="70" customWidth="1"/>
    <col min="15855" max="15855" width="15.00390625" style="70" customWidth="1"/>
    <col min="15856" max="15856" width="2.57421875" style="70" customWidth="1"/>
    <col min="15857" max="15857" width="23.140625" style="70" customWidth="1"/>
    <col min="15858" max="15858" width="11.28125" style="70" customWidth="1"/>
    <col min="15859" max="15859" width="11.421875" style="70" customWidth="1"/>
    <col min="15860" max="15860" width="11.8515625" style="70" customWidth="1"/>
    <col min="15861" max="15861" width="2.00390625" style="70" customWidth="1"/>
    <col min="15862" max="15862" width="23.140625" style="70" customWidth="1"/>
    <col min="15863" max="15863" width="11.28125" style="70" customWidth="1"/>
    <col min="15864" max="15864" width="11.421875" style="70" customWidth="1"/>
    <col min="15865" max="15865" width="11.8515625" style="70" customWidth="1"/>
    <col min="15866" max="15866" width="2.140625" style="70" customWidth="1"/>
    <col min="15867" max="15867" width="23.140625" style="70" customWidth="1"/>
    <col min="15868" max="15868" width="11.28125" style="70" customWidth="1"/>
    <col min="15869" max="15869" width="11.421875" style="70" customWidth="1"/>
    <col min="15870" max="15870" width="11.8515625" style="70" customWidth="1"/>
    <col min="15871" max="15871" width="2.421875" style="70" customWidth="1"/>
    <col min="15872" max="15872" width="23.140625" style="70" customWidth="1"/>
    <col min="15873" max="15873" width="11.28125" style="70" customWidth="1"/>
    <col min="15874" max="15874" width="11.421875" style="70" customWidth="1"/>
    <col min="15875" max="15875" width="11.8515625" style="70" customWidth="1"/>
    <col min="15876" max="16103" width="9.140625" style="70" customWidth="1"/>
    <col min="16104" max="16104" width="16.28125" style="70" customWidth="1"/>
    <col min="16105" max="16105" width="2.28125" style="70" customWidth="1"/>
    <col min="16106" max="16106" width="5.00390625" style="70" customWidth="1"/>
    <col min="16107" max="16108" width="9.140625" style="70" customWidth="1"/>
    <col min="16109" max="16109" width="3.8515625" style="70" customWidth="1"/>
    <col min="16110" max="16110" width="26.00390625" style="70" customWidth="1"/>
    <col min="16111" max="16111" width="15.00390625" style="70" customWidth="1"/>
    <col min="16112" max="16112" width="2.57421875" style="70" customWidth="1"/>
    <col min="16113" max="16113" width="23.140625" style="70" customWidth="1"/>
    <col min="16114" max="16114" width="11.28125" style="70" customWidth="1"/>
    <col min="16115" max="16115" width="11.421875" style="70" customWidth="1"/>
    <col min="16116" max="16116" width="11.8515625" style="70" customWidth="1"/>
    <col min="16117" max="16117" width="2.00390625" style="70" customWidth="1"/>
    <col min="16118" max="16118" width="23.140625" style="70" customWidth="1"/>
    <col min="16119" max="16119" width="11.28125" style="70" customWidth="1"/>
    <col min="16120" max="16120" width="11.421875" style="70" customWidth="1"/>
    <col min="16121" max="16121" width="11.8515625" style="70" customWidth="1"/>
    <col min="16122" max="16122" width="2.140625" style="70" customWidth="1"/>
    <col min="16123" max="16123" width="23.140625" style="70" customWidth="1"/>
    <col min="16124" max="16124" width="11.28125" style="70" customWidth="1"/>
    <col min="16125" max="16125" width="11.421875" style="70" customWidth="1"/>
    <col min="16126" max="16126" width="11.8515625" style="70" customWidth="1"/>
    <col min="16127" max="16127" width="2.421875" style="70" customWidth="1"/>
    <col min="16128" max="16128" width="23.140625" style="70" customWidth="1"/>
    <col min="16129" max="16129" width="11.28125" style="70" customWidth="1"/>
    <col min="16130" max="16130" width="11.421875" style="70" customWidth="1"/>
    <col min="16131" max="16131" width="11.8515625" style="70" customWidth="1"/>
    <col min="16132" max="16384" width="9.140625" style="70" customWidth="1"/>
  </cols>
  <sheetData>
    <row r="1" spans="1:8" ht="9" customHeight="1">
      <c r="A1" s="68"/>
      <c r="B1" s="68"/>
      <c r="C1" s="68"/>
      <c r="D1" s="68"/>
      <c r="E1" s="68"/>
      <c r="F1" s="68"/>
      <c r="G1" s="68"/>
      <c r="H1" s="69"/>
    </row>
    <row r="2" spans="2:9" s="28" customFormat="1" ht="21.75" customHeight="1">
      <c r="B2" s="109"/>
      <c r="C2" s="109"/>
      <c r="D2" s="109"/>
      <c r="E2" s="109" t="s">
        <v>0</v>
      </c>
      <c r="F2" s="109"/>
      <c r="G2" s="109"/>
      <c r="H2" s="109"/>
      <c r="I2" s="109"/>
    </row>
    <row r="3" spans="2:9" s="28" customFormat="1" ht="15.75" customHeight="1">
      <c r="B3" s="108"/>
      <c r="C3" s="108"/>
      <c r="D3" s="108"/>
      <c r="E3" s="108" t="s">
        <v>1</v>
      </c>
      <c r="F3" s="108"/>
      <c r="G3" s="108"/>
      <c r="H3" s="108"/>
      <c r="I3" s="108"/>
    </row>
    <row r="4" spans="2:9" s="28" customFormat="1" ht="15.75" customHeight="1">
      <c r="B4" s="110"/>
      <c r="C4" s="110"/>
      <c r="D4" s="110"/>
      <c r="E4" s="110" t="s">
        <v>190</v>
      </c>
      <c r="F4" s="110"/>
      <c r="G4" s="110"/>
      <c r="H4" s="110"/>
      <c r="I4" s="110"/>
    </row>
    <row r="5" spans="1:9" s="28" customFormat="1" ht="31.5" customHeight="1">
      <c r="A5" s="29"/>
      <c r="B5" s="29"/>
      <c r="C5" s="29"/>
      <c r="D5" s="30"/>
      <c r="E5" s="30"/>
      <c r="F5" s="30"/>
      <c r="G5" s="30"/>
      <c r="H5" s="30"/>
      <c r="I5" s="30"/>
    </row>
    <row r="6" spans="1:9" s="34" customFormat="1" ht="19.5" customHeight="1">
      <c r="A6" s="31" t="str">
        <f>'Anexo II - A'!A5</f>
        <v>Pavimentação e Drenagem da Rua Satiro Coelho</v>
      </c>
      <c r="B6" s="31"/>
      <c r="C6" s="32"/>
      <c r="D6" s="33"/>
      <c r="F6" s="35"/>
      <c r="I6" s="36"/>
    </row>
    <row r="7" spans="1:8" s="34" customFormat="1" ht="19.5" customHeight="1">
      <c r="A7" s="31" t="str">
        <f>'Anexo II - A'!A6</f>
        <v>Manguinhos - Armação dos Búzios</v>
      </c>
      <c r="B7" s="31"/>
      <c r="C7" s="32"/>
      <c r="D7" s="33"/>
      <c r="F7" s="37"/>
      <c r="G7" s="38"/>
      <c r="H7" s="38"/>
    </row>
    <row r="8" ht="4.5" customHeight="1"/>
    <row r="9" spans="1:8" s="71" customFormat="1" ht="35.25" customHeight="1">
      <c r="A9" s="206" t="s">
        <v>201</v>
      </c>
      <c r="B9" s="206"/>
      <c r="C9" s="206"/>
      <c r="D9" s="206"/>
      <c r="E9" s="206"/>
      <c r="F9" s="206"/>
      <c r="G9" s="206"/>
      <c r="H9" s="206"/>
    </row>
    <row r="10" spans="1:8" ht="5.25" customHeight="1">
      <c r="A10" s="72"/>
      <c r="B10" s="73"/>
      <c r="C10" s="74"/>
      <c r="D10" s="74"/>
      <c r="E10" s="75"/>
      <c r="F10" s="75"/>
      <c r="G10" s="75"/>
      <c r="H10" s="75"/>
    </row>
    <row r="11" spans="1:8" s="76" customFormat="1" ht="15" customHeight="1">
      <c r="A11" s="195" t="s">
        <v>145</v>
      </c>
      <c r="B11" s="196"/>
      <c r="C11" s="196"/>
      <c r="D11" s="196"/>
      <c r="E11" s="196"/>
      <c r="F11" s="196"/>
      <c r="G11" s="196"/>
      <c r="H11" s="197"/>
    </row>
    <row r="12" spans="1:8" ht="15" customHeight="1">
      <c r="A12" s="192" t="s">
        <v>146</v>
      </c>
      <c r="B12" s="193"/>
      <c r="C12" s="193"/>
      <c r="D12" s="193"/>
      <c r="E12" s="193"/>
      <c r="F12" s="193"/>
      <c r="G12" s="194"/>
      <c r="H12" s="77" t="s">
        <v>147</v>
      </c>
    </row>
    <row r="13" spans="1:8" s="71" customFormat="1" ht="20.1" customHeight="1">
      <c r="A13" s="78" t="s">
        <v>148</v>
      </c>
      <c r="B13" s="79"/>
      <c r="C13" s="79"/>
      <c r="D13" s="79"/>
      <c r="E13" s="79"/>
      <c r="F13" s="80"/>
      <c r="G13" s="81"/>
      <c r="H13" s="82"/>
    </row>
    <row r="14" spans="1:8" s="71" customFormat="1" ht="20.1" customHeight="1">
      <c r="A14" s="78" t="s">
        <v>149</v>
      </c>
      <c r="B14" s="79"/>
      <c r="C14" s="79"/>
      <c r="D14" s="79"/>
      <c r="E14" s="79"/>
      <c r="F14" s="80"/>
      <c r="G14" s="81"/>
      <c r="H14" s="82"/>
    </row>
    <row r="15" spans="1:8" s="71" customFormat="1" ht="20.1" customHeight="1">
      <c r="A15" s="78" t="s">
        <v>150</v>
      </c>
      <c r="B15" s="79"/>
      <c r="C15" s="79"/>
      <c r="D15" s="79"/>
      <c r="E15" s="79"/>
      <c r="F15" s="80"/>
      <c r="G15" s="81"/>
      <c r="H15" s="82"/>
    </row>
    <row r="16" spans="1:8" s="71" customFormat="1" ht="20.1" customHeight="1" hidden="1">
      <c r="A16" s="78" t="s">
        <v>151</v>
      </c>
      <c r="B16" s="79"/>
      <c r="C16" s="79"/>
      <c r="D16" s="79"/>
      <c r="E16" s="79"/>
      <c r="F16" s="80"/>
      <c r="G16" s="81"/>
      <c r="H16" s="83">
        <v>0</v>
      </c>
    </row>
    <row r="17" spans="1:8" s="71" customFormat="1" ht="20.25" customHeight="1">
      <c r="A17" s="173" t="s">
        <v>152</v>
      </c>
      <c r="B17" s="174"/>
      <c r="C17" s="174"/>
      <c r="D17" s="174"/>
      <c r="E17" s="174"/>
      <c r="F17" s="174"/>
      <c r="G17" s="174"/>
      <c r="H17" s="84">
        <f>SUM(H13:H16)</f>
        <v>0</v>
      </c>
    </row>
    <row r="18" spans="1:8" s="76" customFormat="1" ht="15" customHeight="1">
      <c r="A18" s="195" t="s">
        <v>153</v>
      </c>
      <c r="B18" s="196"/>
      <c r="C18" s="196"/>
      <c r="D18" s="196"/>
      <c r="E18" s="196"/>
      <c r="F18" s="196"/>
      <c r="G18" s="196"/>
      <c r="H18" s="197"/>
    </row>
    <row r="19" spans="1:8" s="71" customFormat="1" ht="15" customHeight="1">
      <c r="A19" s="192" t="s">
        <v>146</v>
      </c>
      <c r="B19" s="193"/>
      <c r="C19" s="193"/>
      <c r="D19" s="193"/>
      <c r="E19" s="193"/>
      <c r="F19" s="193"/>
      <c r="G19" s="194"/>
      <c r="H19" s="77" t="s">
        <v>147</v>
      </c>
    </row>
    <row r="20" spans="1:8" s="71" customFormat="1" ht="20.1" customHeight="1">
      <c r="A20" s="85" t="s">
        <v>154</v>
      </c>
      <c r="B20" s="86"/>
      <c r="C20" s="86"/>
      <c r="D20" s="86"/>
      <c r="E20" s="87"/>
      <c r="F20" s="88"/>
      <c r="G20" s="89"/>
      <c r="H20" s="82"/>
    </row>
    <row r="21" spans="1:8" s="71" customFormat="1" ht="20.25" customHeight="1">
      <c r="A21" s="173" t="s">
        <v>155</v>
      </c>
      <c r="B21" s="174"/>
      <c r="C21" s="174"/>
      <c r="D21" s="174"/>
      <c r="E21" s="174"/>
      <c r="F21" s="174"/>
      <c r="G21" s="174"/>
      <c r="H21" s="84">
        <f>SUM(H20:H20)</f>
        <v>0</v>
      </c>
    </row>
    <row r="22" spans="1:8" s="76" customFormat="1" ht="15" customHeight="1">
      <c r="A22" s="195" t="s">
        <v>156</v>
      </c>
      <c r="B22" s="196"/>
      <c r="C22" s="196"/>
      <c r="D22" s="196"/>
      <c r="E22" s="196"/>
      <c r="F22" s="196"/>
      <c r="G22" s="196"/>
      <c r="H22" s="197"/>
    </row>
    <row r="23" spans="1:8" s="71" customFormat="1" ht="15" customHeight="1">
      <c r="A23" s="192" t="s">
        <v>146</v>
      </c>
      <c r="B23" s="193"/>
      <c r="C23" s="193"/>
      <c r="D23" s="193"/>
      <c r="E23" s="193"/>
      <c r="F23" s="193"/>
      <c r="G23" s="194"/>
      <c r="H23" s="77" t="s">
        <v>147</v>
      </c>
    </row>
    <row r="24" spans="1:8" s="71" customFormat="1" ht="20.1" customHeight="1">
      <c r="A24" s="198" t="s">
        <v>157</v>
      </c>
      <c r="B24" s="199"/>
      <c r="C24" s="199"/>
      <c r="D24" s="199"/>
      <c r="E24" s="199"/>
      <c r="F24" s="199"/>
      <c r="G24" s="200"/>
      <c r="H24" s="82"/>
    </row>
    <row r="25" spans="1:8" s="71" customFormat="1" ht="20.25" customHeight="1">
      <c r="A25" s="173" t="s">
        <v>158</v>
      </c>
      <c r="B25" s="174"/>
      <c r="C25" s="174"/>
      <c r="D25" s="174"/>
      <c r="E25" s="174"/>
      <c r="F25" s="174"/>
      <c r="G25" s="174"/>
      <c r="H25" s="84">
        <f>SUM(H24:H24)</f>
        <v>0</v>
      </c>
    </row>
    <row r="26" spans="1:8" s="76" customFormat="1" ht="15" customHeight="1">
      <c r="A26" s="195" t="s">
        <v>159</v>
      </c>
      <c r="B26" s="196"/>
      <c r="C26" s="196"/>
      <c r="D26" s="196"/>
      <c r="E26" s="196"/>
      <c r="F26" s="196"/>
      <c r="G26" s="196"/>
      <c r="H26" s="197"/>
    </row>
    <row r="27" spans="1:8" s="71" customFormat="1" ht="15" customHeight="1">
      <c r="A27" s="192" t="s">
        <v>146</v>
      </c>
      <c r="B27" s="193"/>
      <c r="C27" s="193"/>
      <c r="D27" s="193"/>
      <c r="E27" s="193"/>
      <c r="F27" s="193"/>
      <c r="G27" s="194"/>
      <c r="H27" s="77" t="s">
        <v>147</v>
      </c>
    </row>
    <row r="28" spans="1:8" s="71" customFormat="1" ht="16.5" customHeight="1">
      <c r="A28" s="78" t="s">
        <v>160</v>
      </c>
      <c r="B28" s="79"/>
      <c r="C28" s="79"/>
      <c r="D28" s="79"/>
      <c r="E28" s="79"/>
      <c r="F28" s="80"/>
      <c r="G28" s="90"/>
      <c r="H28" s="82">
        <v>5</v>
      </c>
    </row>
    <row r="29" spans="1:8" s="71" customFormat="1" ht="16.5" customHeight="1">
      <c r="A29" s="78" t="s">
        <v>161</v>
      </c>
      <c r="B29" s="79"/>
      <c r="C29" s="79"/>
      <c r="D29" s="79"/>
      <c r="E29" s="79"/>
      <c r="F29" s="80"/>
      <c r="G29" s="90"/>
      <c r="H29" s="91"/>
    </row>
    <row r="30" spans="1:8" s="71" customFormat="1" ht="16.5" customHeight="1">
      <c r="A30" s="78" t="s">
        <v>162</v>
      </c>
      <c r="B30" s="79"/>
      <c r="C30" s="79"/>
      <c r="D30" s="79"/>
      <c r="E30" s="79"/>
      <c r="F30" s="80"/>
      <c r="G30" s="90"/>
      <c r="H30" s="91"/>
    </row>
    <row r="31" spans="1:8" s="71" customFormat="1" ht="16.5" customHeight="1">
      <c r="A31" s="78" t="s">
        <v>163</v>
      </c>
      <c r="B31" s="79"/>
      <c r="C31" s="79"/>
      <c r="D31" s="79"/>
      <c r="E31" s="79"/>
      <c r="F31" s="80"/>
      <c r="G31" s="90"/>
      <c r="H31" s="91">
        <v>0</v>
      </c>
    </row>
    <row r="32" spans="1:8" s="71" customFormat="1" ht="20.25" customHeight="1">
      <c r="A32" s="173" t="s">
        <v>164</v>
      </c>
      <c r="B32" s="174"/>
      <c r="C32" s="174"/>
      <c r="D32" s="174"/>
      <c r="E32" s="174"/>
      <c r="F32" s="174"/>
      <c r="G32" s="175"/>
      <c r="H32" s="84">
        <f>SUM(H28:H31)</f>
        <v>5</v>
      </c>
    </row>
    <row r="33" spans="1:8" ht="12.75">
      <c r="A33" s="92"/>
      <c r="B33" s="93"/>
      <c r="C33" s="94"/>
      <c r="D33" s="95"/>
      <c r="E33" s="95"/>
      <c r="F33" s="95"/>
      <c r="G33" s="95"/>
      <c r="H33" s="96"/>
    </row>
    <row r="34" spans="1:8" ht="12.75">
      <c r="A34" s="176" t="s">
        <v>165</v>
      </c>
      <c r="B34" s="176"/>
      <c r="C34" s="176"/>
      <c r="D34" s="176"/>
      <c r="E34" s="176"/>
      <c r="F34" s="176"/>
      <c r="G34" s="176"/>
      <c r="H34" s="176"/>
    </row>
    <row r="35" spans="1:8" ht="13.5" thickBot="1">
      <c r="A35" s="97"/>
      <c r="B35" s="97"/>
      <c r="C35" s="97"/>
      <c r="D35" s="97"/>
      <c r="E35" s="97"/>
      <c r="F35" s="97"/>
      <c r="G35" s="97"/>
      <c r="H35" s="97"/>
    </row>
    <row r="36" spans="1:8" ht="24.75" customHeight="1" thickBot="1">
      <c r="A36" s="177" t="s">
        <v>166</v>
      </c>
      <c r="B36" s="180" t="s">
        <v>167</v>
      </c>
      <c r="C36" s="180"/>
      <c r="D36" s="180"/>
      <c r="E36" s="180"/>
      <c r="F36" s="180"/>
      <c r="G36" s="181" t="s">
        <v>168</v>
      </c>
      <c r="H36" s="184" t="s">
        <v>169</v>
      </c>
    </row>
    <row r="37" spans="1:8" ht="11.25" customHeight="1">
      <c r="A37" s="178"/>
      <c r="B37" s="187"/>
      <c r="C37" s="189" t="s">
        <v>170</v>
      </c>
      <c r="D37" s="190"/>
      <c r="E37" s="190"/>
      <c r="F37" s="190"/>
      <c r="G37" s="182"/>
      <c r="H37" s="185"/>
    </row>
    <row r="38" spans="1:8" ht="13.5" thickBot="1">
      <c r="A38" s="179"/>
      <c r="B38" s="188"/>
      <c r="C38" s="191"/>
      <c r="D38" s="191"/>
      <c r="E38" s="191"/>
      <c r="F38" s="191"/>
      <c r="G38" s="183"/>
      <c r="H38" s="186"/>
    </row>
    <row r="39" spans="1:8" ht="6" customHeight="1">
      <c r="A39" s="98"/>
      <c r="B39" s="99"/>
      <c r="C39" s="100"/>
      <c r="D39" s="100"/>
      <c r="E39" s="100"/>
      <c r="F39" s="100"/>
      <c r="G39" s="101"/>
      <c r="H39" s="102"/>
    </row>
    <row r="40" spans="1:8" ht="26.25" customHeight="1">
      <c r="A40" s="172" t="s">
        <v>171</v>
      </c>
      <c r="B40" s="172"/>
      <c r="C40" s="172"/>
      <c r="D40" s="172"/>
      <c r="E40" s="172"/>
      <c r="F40" s="172"/>
      <c r="G40" s="172"/>
      <c r="H40" s="172"/>
    </row>
    <row r="41" spans="1:8" ht="27.75" customHeight="1">
      <c r="A41" s="172" t="s">
        <v>172</v>
      </c>
      <c r="B41" s="172"/>
      <c r="C41" s="172"/>
      <c r="D41" s="172"/>
      <c r="E41" s="172"/>
      <c r="F41" s="172"/>
      <c r="G41" s="172"/>
      <c r="H41" s="172"/>
    </row>
    <row r="42" spans="1:8" ht="20.1" customHeight="1">
      <c r="A42" s="172" t="s">
        <v>173</v>
      </c>
      <c r="B42" s="172"/>
      <c r="C42" s="172"/>
      <c r="D42" s="172"/>
      <c r="E42" s="172"/>
      <c r="F42" s="172"/>
      <c r="G42" s="172"/>
      <c r="H42" s="172"/>
    </row>
    <row r="43" spans="1:8" s="71" customFormat="1" ht="20.1" customHeight="1">
      <c r="A43" s="172" t="s">
        <v>174</v>
      </c>
      <c r="B43" s="172"/>
      <c r="C43" s="172"/>
      <c r="D43" s="172"/>
      <c r="E43" s="172"/>
      <c r="F43" s="172"/>
      <c r="G43" s="172"/>
      <c r="H43" s="172"/>
    </row>
    <row r="44" spans="1:8" ht="6.75" customHeight="1" thickBot="1">
      <c r="A44" s="98"/>
      <c r="B44" s="99"/>
      <c r="C44" s="100"/>
      <c r="D44" s="100"/>
      <c r="E44" s="100"/>
      <c r="F44" s="100"/>
      <c r="G44" s="101"/>
      <c r="H44" s="102"/>
    </row>
    <row r="45" spans="6:8" ht="13.5" thickTop="1">
      <c r="F45" s="166" t="s">
        <v>182</v>
      </c>
      <c r="G45" s="167"/>
      <c r="H45" s="170">
        <f>(ROUND((1+H17/100)*(1+H21/100)*(1+H25/100)/(1-H32/100),4))-1</f>
        <v>0.05259999999999998</v>
      </c>
    </row>
    <row r="46" spans="1:8" ht="13.5" thickBot="1">
      <c r="A46" s="103"/>
      <c r="F46" s="168"/>
      <c r="G46" s="169"/>
      <c r="H46" s="171"/>
    </row>
    <row r="47" ht="13.5" thickTop="1"/>
  </sheetData>
  <mergeCells count="27">
    <mergeCell ref="A9:H9"/>
    <mergeCell ref="A27:G27"/>
    <mergeCell ref="A11:H11"/>
    <mergeCell ref="A12:G12"/>
    <mergeCell ref="A17:G17"/>
    <mergeCell ref="A18:H18"/>
    <mergeCell ref="A19:G19"/>
    <mergeCell ref="A21:G21"/>
    <mergeCell ref="A22:H22"/>
    <mergeCell ref="A23:G23"/>
    <mergeCell ref="A24:G24"/>
    <mergeCell ref="A25:G25"/>
    <mergeCell ref="A26:H26"/>
    <mergeCell ref="A32:G32"/>
    <mergeCell ref="A34:H34"/>
    <mergeCell ref="A36:A38"/>
    <mergeCell ref="B36:F36"/>
    <mergeCell ref="G36:G38"/>
    <mergeCell ref="H36:H38"/>
    <mergeCell ref="B37:B38"/>
    <mergeCell ref="C37:F38"/>
    <mergeCell ref="A42:H42"/>
    <mergeCell ref="A43:H43"/>
    <mergeCell ref="A41:H41"/>
    <mergeCell ref="A40:H40"/>
    <mergeCell ref="F45:G46"/>
    <mergeCell ref="H45:H46"/>
  </mergeCells>
  <printOptions horizontalCentered="1"/>
  <pageMargins left="0.7480314960629921" right="0.7480314960629921" top="0.5905511811023623" bottom="0.5905511811023623" header="0.31496062992125984" footer="0.31496062992125984"/>
  <pageSetup horizontalDpi="300" verticalDpi="300" orientation="portrait" paperSize="9" scale="9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29"/>
  <sheetViews>
    <sheetView view="pageBreakPreview" zoomScaleSheetLayoutView="100" workbookViewId="0" topLeftCell="A1">
      <selection activeCell="C4" sqref="C4:P4"/>
    </sheetView>
  </sheetViews>
  <sheetFormatPr defaultColWidth="9.140625" defaultRowHeight="12.75"/>
  <cols>
    <col min="1" max="1" width="7.140625" style="13" customWidth="1"/>
    <col min="2" max="2" width="16.140625" style="11" customWidth="1"/>
    <col min="3" max="3" width="24.421875" style="23" customWidth="1"/>
    <col min="4" max="7" width="18.7109375" style="13" customWidth="1"/>
    <col min="8" max="8" width="20.00390625" style="13" bestFit="1" customWidth="1"/>
    <col min="9" max="10" width="18.7109375" style="13" customWidth="1"/>
    <col min="11" max="11" width="20.00390625" style="13" bestFit="1" customWidth="1"/>
    <col min="12" max="15" width="18.7109375" style="13" customWidth="1"/>
    <col min="16" max="16" width="20.28125" style="13" customWidth="1"/>
    <col min="17" max="16384" width="9.140625" style="13" customWidth="1"/>
  </cols>
  <sheetData>
    <row r="1" spans="2:23" s="1" customFormat="1" ht="15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</row>
    <row r="2" spans="2:23" s="1" customFormat="1" ht="15.75" customHeight="1">
      <c r="B2" s="4"/>
      <c r="C2" s="156" t="s">
        <v>0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3"/>
      <c r="R2" s="3"/>
      <c r="S2" s="3"/>
      <c r="T2" s="3"/>
      <c r="U2" s="3"/>
      <c r="V2" s="3"/>
      <c r="W2" s="3"/>
    </row>
    <row r="3" spans="2:23" s="1" customFormat="1" ht="15.75" customHeight="1">
      <c r="B3" s="5"/>
      <c r="C3" s="157" t="s">
        <v>1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3"/>
      <c r="R3" s="3"/>
      <c r="S3" s="3"/>
      <c r="T3" s="3"/>
      <c r="U3" s="3"/>
      <c r="V3" s="3"/>
      <c r="W3" s="3"/>
    </row>
    <row r="4" spans="1:23" s="1" customFormat="1" ht="26.25" customHeight="1">
      <c r="A4" s="6"/>
      <c r="B4" s="6"/>
      <c r="C4" s="158" t="s">
        <v>190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3"/>
      <c r="R4" s="3"/>
      <c r="S4" s="3"/>
      <c r="T4" s="3"/>
      <c r="U4" s="3"/>
      <c r="V4" s="3"/>
      <c r="W4" s="3"/>
    </row>
    <row r="5" spans="1:23" s="1" customFormat="1" ht="15" customHeight="1">
      <c r="A5" s="6"/>
      <c r="B5" s="6"/>
      <c r="C5" s="7"/>
      <c r="D5" s="7"/>
      <c r="E5" s="7"/>
      <c r="F5" s="3"/>
      <c r="G5" s="3"/>
      <c r="H5" s="8"/>
      <c r="I5" s="9"/>
      <c r="J5" s="3"/>
      <c r="K5" s="8"/>
      <c r="L5" s="9"/>
      <c r="M5" s="3"/>
      <c r="N5" s="9"/>
      <c r="O5" s="3"/>
      <c r="P5" s="3"/>
      <c r="Q5" s="3"/>
      <c r="R5" s="3"/>
      <c r="S5" s="3"/>
      <c r="T5" s="3"/>
      <c r="U5" s="3"/>
      <c r="V5" s="3"/>
      <c r="W5" s="3"/>
    </row>
    <row r="6" spans="1:15" ht="15.75">
      <c r="A6" s="10" t="str">
        <f>'Anexo II - A'!A5</f>
        <v>Pavimentação e Drenagem da Rua Satiro Coelho</v>
      </c>
      <c r="C6" s="12"/>
      <c r="E6" s="14"/>
      <c r="G6" s="13" t="s">
        <v>2</v>
      </c>
      <c r="J6" s="13" t="s">
        <v>2</v>
      </c>
      <c r="M6" s="13" t="s">
        <v>2</v>
      </c>
      <c r="O6" s="13" t="s">
        <v>2</v>
      </c>
    </row>
    <row r="7" spans="1:4" ht="15.75">
      <c r="A7" s="10" t="str">
        <f>'Anexo II - A'!A6</f>
        <v>Manguinhos - Armação dos Búzios</v>
      </c>
      <c r="C7" s="12"/>
      <c r="D7" s="15"/>
    </row>
    <row r="8" spans="1:4" ht="15.75">
      <c r="A8" s="10" t="str">
        <f>'Anexo II - A'!A7</f>
        <v>Processo Administrativo nº 7511/2021</v>
      </c>
      <c r="C8" s="12"/>
      <c r="D8" s="16"/>
    </row>
    <row r="9" spans="1:4" ht="16.5" thickBot="1">
      <c r="A9" s="207" t="str">
        <f>'Anexo II - A'!A8:C8</f>
        <v>Tomada de Preços nº 013/2022</v>
      </c>
      <c r="B9" s="10"/>
      <c r="C9" s="12"/>
      <c r="D9" s="16"/>
    </row>
    <row r="10" spans="1:16" ht="27" customHeight="1" thickBot="1">
      <c r="A10" s="159" t="s">
        <v>198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1"/>
    </row>
    <row r="11" spans="1:16" ht="23.25" customHeight="1">
      <c r="A11" s="162" t="s">
        <v>14</v>
      </c>
      <c r="B11" s="163"/>
      <c r="C11" s="163"/>
      <c r="D11" s="152" t="s">
        <v>15</v>
      </c>
      <c r="E11" s="152" t="s">
        <v>16</v>
      </c>
      <c r="F11" s="152" t="s">
        <v>17</v>
      </c>
      <c r="G11" s="150" t="s">
        <v>18</v>
      </c>
      <c r="H11" s="150" t="s">
        <v>19</v>
      </c>
      <c r="I11" s="150" t="s">
        <v>20</v>
      </c>
      <c r="J11" s="152" t="s">
        <v>21</v>
      </c>
      <c r="K11" s="150" t="s">
        <v>187</v>
      </c>
      <c r="L11" s="150" t="s">
        <v>188</v>
      </c>
      <c r="M11" s="152" t="s">
        <v>189</v>
      </c>
      <c r="N11" s="150" t="s">
        <v>193</v>
      </c>
      <c r="O11" s="152" t="s">
        <v>194</v>
      </c>
      <c r="P11" s="152" t="s">
        <v>22</v>
      </c>
    </row>
    <row r="12" spans="1:16" ht="22.5" customHeight="1" thickBot="1">
      <c r="A12" s="164"/>
      <c r="B12" s="165"/>
      <c r="C12" s="165"/>
      <c r="D12" s="153"/>
      <c r="E12" s="153"/>
      <c r="F12" s="153"/>
      <c r="G12" s="151"/>
      <c r="H12" s="151"/>
      <c r="I12" s="151"/>
      <c r="J12" s="153"/>
      <c r="K12" s="151"/>
      <c r="L12" s="151"/>
      <c r="M12" s="153"/>
      <c r="N12" s="151"/>
      <c r="O12" s="153"/>
      <c r="P12" s="153"/>
    </row>
    <row r="13" spans="1:16" ht="18" customHeight="1">
      <c r="A13" s="154">
        <v>1</v>
      </c>
      <c r="B13" s="140" t="s">
        <v>3</v>
      </c>
      <c r="C13" s="141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44">
        <f>'Anexo II - A'!I15</f>
        <v>0</v>
      </c>
    </row>
    <row r="14" spans="1:16" ht="18" customHeight="1" thickBot="1">
      <c r="A14" s="155"/>
      <c r="B14" s="142"/>
      <c r="C14" s="143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45"/>
    </row>
    <row r="15" spans="1:16" ht="18" customHeight="1">
      <c r="A15" s="138">
        <f>A13+1</f>
        <v>2</v>
      </c>
      <c r="B15" s="140" t="s">
        <v>4</v>
      </c>
      <c r="C15" s="141"/>
      <c r="D15" s="17">
        <f>ROUND($P15*D16,2)</f>
        <v>0</v>
      </c>
      <c r="E15" s="17">
        <f>ROUND($P15*E16,2)</f>
        <v>0</v>
      </c>
      <c r="F15" s="17">
        <f>ROUND($P15*F16,2)</f>
        <v>0</v>
      </c>
      <c r="G15" s="17">
        <f>TRUNC($P15*G16,2)</f>
        <v>0</v>
      </c>
      <c r="H15" s="17">
        <f aca="true" t="shared" si="0" ref="H15:O15">ROUND($P15*H16,2)</f>
        <v>0</v>
      </c>
      <c r="I15" s="17">
        <f t="shared" si="0"/>
        <v>0</v>
      </c>
      <c r="J15" s="17">
        <f t="shared" si="0"/>
        <v>0</v>
      </c>
      <c r="K15" s="17">
        <f t="shared" si="0"/>
        <v>0</v>
      </c>
      <c r="L15" s="17">
        <f t="shared" si="0"/>
        <v>0</v>
      </c>
      <c r="M15" s="17">
        <f t="shared" si="0"/>
        <v>0</v>
      </c>
      <c r="N15" s="17">
        <f t="shared" si="0"/>
        <v>0</v>
      </c>
      <c r="O15" s="17">
        <f t="shared" si="0"/>
        <v>0</v>
      </c>
      <c r="P15" s="144">
        <f>'Anexo II - A'!I17</f>
        <v>0</v>
      </c>
    </row>
    <row r="16" spans="1:16" ht="18" customHeight="1" thickBot="1">
      <c r="A16" s="139"/>
      <c r="B16" s="142"/>
      <c r="C16" s="143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45"/>
    </row>
    <row r="17" spans="1:16" ht="18" customHeight="1">
      <c r="A17" s="138">
        <f aca="true" t="shared" si="1" ref="A17">A15+1</f>
        <v>3</v>
      </c>
      <c r="B17" s="146" t="s">
        <v>25</v>
      </c>
      <c r="C17" s="147"/>
      <c r="D17" s="17">
        <f>ROUNDUP($P17*D18,2)</f>
        <v>0</v>
      </c>
      <c r="E17" s="17">
        <f>ROUND($P17*E18,2)</f>
        <v>0</v>
      </c>
      <c r="F17" s="17">
        <f>ROUND($P17*F18,2)</f>
        <v>0</v>
      </c>
      <c r="G17" s="17">
        <f aca="true" t="shared" si="2" ref="G17">TRUNC($P17*G18,2)</f>
        <v>0</v>
      </c>
      <c r="H17" s="17">
        <f aca="true" t="shared" si="3" ref="H17">TRUNC($P17*H18,2)</f>
        <v>0</v>
      </c>
      <c r="I17" s="17">
        <f aca="true" t="shared" si="4" ref="I17:O17">ROUND($P17*I18,2)</f>
        <v>0</v>
      </c>
      <c r="J17" s="17">
        <f t="shared" si="4"/>
        <v>0</v>
      </c>
      <c r="K17" s="17">
        <f t="shared" si="4"/>
        <v>0</v>
      </c>
      <c r="L17" s="17">
        <f t="shared" si="4"/>
        <v>0</v>
      </c>
      <c r="M17" s="17">
        <f t="shared" si="4"/>
        <v>0</v>
      </c>
      <c r="N17" s="17">
        <f t="shared" si="4"/>
        <v>0</v>
      </c>
      <c r="O17" s="17">
        <f t="shared" si="4"/>
        <v>0</v>
      </c>
      <c r="P17" s="144">
        <f>'Anexo II - A'!I32</f>
        <v>0</v>
      </c>
    </row>
    <row r="18" spans="1:16" ht="18" customHeight="1" thickBot="1">
      <c r="A18" s="139"/>
      <c r="B18" s="148"/>
      <c r="C18" s="149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45"/>
    </row>
    <row r="19" spans="1:16" ht="18" customHeight="1">
      <c r="A19" s="138">
        <f aca="true" t="shared" si="5" ref="A19">A17+1</f>
        <v>4</v>
      </c>
      <c r="B19" s="140" t="s">
        <v>12</v>
      </c>
      <c r="C19" s="141"/>
      <c r="D19" s="17">
        <f>TRUNC($P19*D20,2)</f>
        <v>0</v>
      </c>
      <c r="E19" s="17">
        <f>ROUND($P19*E20,2)</f>
        <v>0</v>
      </c>
      <c r="F19" s="17">
        <f>ROUND($P19*F20,2)</f>
        <v>0</v>
      </c>
      <c r="G19" s="17">
        <f>ROUND($P19*G20,2)</f>
        <v>0</v>
      </c>
      <c r="H19" s="17">
        <f>ROUND($P19*H20,2)</f>
        <v>0</v>
      </c>
      <c r="I19" s="17">
        <f>TRUNC($P19*I20,2)</f>
        <v>0</v>
      </c>
      <c r="J19" s="17">
        <f>TRUNC($P19*J20,2)</f>
        <v>0</v>
      </c>
      <c r="K19" s="17">
        <f>ROUNDUP($P19*K20,2)</f>
        <v>0</v>
      </c>
      <c r="L19" s="17">
        <f aca="true" t="shared" si="6" ref="L19:O19">ROUNDUP($P19*L20,2)</f>
        <v>0</v>
      </c>
      <c r="M19" s="17">
        <f t="shared" si="6"/>
        <v>0</v>
      </c>
      <c r="N19" s="17">
        <f t="shared" si="6"/>
        <v>0</v>
      </c>
      <c r="O19" s="17">
        <f t="shared" si="6"/>
        <v>0</v>
      </c>
      <c r="P19" s="144">
        <f>'Anexo II - A'!I45</f>
        <v>0</v>
      </c>
    </row>
    <row r="20" spans="1:16" ht="18" customHeight="1" thickBot="1">
      <c r="A20" s="139"/>
      <c r="B20" s="142"/>
      <c r="C20" s="143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45"/>
    </row>
    <row r="21" spans="1:16" ht="18" customHeight="1">
      <c r="A21" s="138">
        <f aca="true" t="shared" si="7" ref="A21">A19+1</f>
        <v>5</v>
      </c>
      <c r="B21" s="140" t="s">
        <v>13</v>
      </c>
      <c r="C21" s="141"/>
      <c r="D21" s="17">
        <f>ROUND($P21*D22,2)</f>
        <v>0</v>
      </c>
      <c r="E21" s="17">
        <f>ROUND($P21*E22,2)</f>
        <v>0</v>
      </c>
      <c r="F21" s="17">
        <f>ROUND($P21*F22,2)</f>
        <v>0</v>
      </c>
      <c r="G21" s="17">
        <f>ROUND($P21*G22,2)</f>
        <v>0</v>
      </c>
      <c r="H21" s="17">
        <f>ROUND($P21*H22,2)</f>
        <v>0</v>
      </c>
      <c r="I21" s="17">
        <f>ROUNDUP($P21*I22,2)</f>
        <v>0</v>
      </c>
      <c r="J21" s="17">
        <f>ROUNDUP($P21*J22,2)</f>
        <v>0</v>
      </c>
      <c r="K21" s="17">
        <f>ROUNDUP($P21*K22,2)</f>
        <v>0</v>
      </c>
      <c r="L21" s="17">
        <f>ROUNDUP($P21*L22,2)</f>
        <v>0</v>
      </c>
      <c r="M21" s="17">
        <f aca="true" t="shared" si="8" ref="M21:O21">TRUNC($P21*M22,2)</f>
        <v>0</v>
      </c>
      <c r="N21" s="17">
        <f t="shared" si="8"/>
        <v>0</v>
      </c>
      <c r="O21" s="17">
        <f t="shared" si="8"/>
        <v>0</v>
      </c>
      <c r="P21" s="144">
        <f>'Anexo II - A'!I53</f>
        <v>0</v>
      </c>
    </row>
    <row r="22" spans="1:16" ht="18" customHeight="1" thickBot="1">
      <c r="A22" s="139"/>
      <c r="B22" s="142"/>
      <c r="C22" s="143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45"/>
    </row>
    <row r="23" spans="1:16" ht="7.5" customHeight="1" thickBo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ht="18" customHeight="1">
      <c r="A24" s="131" t="s">
        <v>23</v>
      </c>
      <c r="B24" s="132"/>
      <c r="C24" s="132"/>
      <c r="D24" s="21">
        <f>D13+D15+D17+D19+D21</f>
        <v>0</v>
      </c>
      <c r="E24" s="26">
        <f aca="true" t="shared" si="9" ref="E24:J24">E13+E15+E17+E19+E21</f>
        <v>0</v>
      </c>
      <c r="F24" s="26">
        <f t="shared" si="9"/>
        <v>0</v>
      </c>
      <c r="G24" s="26">
        <f t="shared" si="9"/>
        <v>0</v>
      </c>
      <c r="H24" s="26">
        <f t="shared" si="9"/>
        <v>0</v>
      </c>
      <c r="I24" s="26">
        <f t="shared" si="9"/>
        <v>0</v>
      </c>
      <c r="J24" s="26">
        <f t="shared" si="9"/>
        <v>0</v>
      </c>
      <c r="K24" s="105">
        <f aca="true" t="shared" si="10" ref="K24:M24">K13+K15+K17+K19+K21</f>
        <v>0</v>
      </c>
      <c r="L24" s="105">
        <f t="shared" si="10"/>
        <v>0</v>
      </c>
      <c r="M24" s="105">
        <f t="shared" si="10"/>
        <v>0</v>
      </c>
      <c r="N24" s="111">
        <f aca="true" t="shared" si="11" ref="N24:O24">N13+N15+N17+N19+N21</f>
        <v>0</v>
      </c>
      <c r="O24" s="111">
        <f t="shared" si="11"/>
        <v>0</v>
      </c>
      <c r="P24" s="135">
        <f>SUM(P13:P22)</f>
        <v>0</v>
      </c>
    </row>
    <row r="25" spans="1:16" ht="13.5" thickBot="1">
      <c r="A25" s="133"/>
      <c r="B25" s="134"/>
      <c r="C25" s="134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136"/>
    </row>
    <row r="26" spans="1:16" ht="18" customHeight="1">
      <c r="A26" s="131" t="s">
        <v>24</v>
      </c>
      <c r="B26" s="132"/>
      <c r="C26" s="132"/>
      <c r="D26" s="21">
        <f>D24</f>
        <v>0</v>
      </c>
      <c r="E26" s="21">
        <f>D26+E24</f>
        <v>0</v>
      </c>
      <c r="F26" s="21">
        <f aca="true" t="shared" si="12" ref="F26">E26+F24</f>
        <v>0</v>
      </c>
      <c r="G26" s="21">
        <f>F26+G24</f>
        <v>0</v>
      </c>
      <c r="H26" s="21">
        <f aca="true" t="shared" si="13" ref="H26:I26">G26+H24</f>
        <v>0</v>
      </c>
      <c r="I26" s="21">
        <f t="shared" si="13"/>
        <v>0</v>
      </c>
      <c r="J26" s="21">
        <f>I26+J24</f>
        <v>0</v>
      </c>
      <c r="K26" s="105">
        <f aca="true" t="shared" si="14" ref="K26">J26+K24</f>
        <v>0</v>
      </c>
      <c r="L26" s="105">
        <f aca="true" t="shared" si="15" ref="L26">K26+L24</f>
        <v>0</v>
      </c>
      <c r="M26" s="105">
        <f>L26+M24</f>
        <v>0</v>
      </c>
      <c r="N26" s="111">
        <f aca="true" t="shared" si="16" ref="N26">M26+N24</f>
        <v>0</v>
      </c>
      <c r="O26" s="111">
        <f>N26+O24</f>
        <v>0</v>
      </c>
      <c r="P26" s="136"/>
    </row>
    <row r="27" spans="1:16" ht="13.5" thickBot="1">
      <c r="A27" s="133"/>
      <c r="B27" s="134"/>
      <c r="C27" s="134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137"/>
    </row>
    <row r="29" spans="1:3" ht="15.75">
      <c r="A29" s="24"/>
      <c r="B29" s="24"/>
      <c r="C29" s="25"/>
    </row>
  </sheetData>
  <mergeCells count="36">
    <mergeCell ref="C2:P2"/>
    <mergeCell ref="C3:P3"/>
    <mergeCell ref="C4:P4"/>
    <mergeCell ref="A10:P10"/>
    <mergeCell ref="A11:C12"/>
    <mergeCell ref="D11:D12"/>
    <mergeCell ref="E11:E12"/>
    <mergeCell ref="F11:F12"/>
    <mergeCell ref="G11:G12"/>
    <mergeCell ref="H11:H12"/>
    <mergeCell ref="L11:L12"/>
    <mergeCell ref="M11:M12"/>
    <mergeCell ref="N11:N12"/>
    <mergeCell ref="O11:O12"/>
    <mergeCell ref="A17:A18"/>
    <mergeCell ref="B17:C18"/>
    <mergeCell ref="P17:P18"/>
    <mergeCell ref="I11:I12"/>
    <mergeCell ref="J11:J12"/>
    <mergeCell ref="P11:P12"/>
    <mergeCell ref="A13:A14"/>
    <mergeCell ref="B13:C14"/>
    <mergeCell ref="P13:P14"/>
    <mergeCell ref="B15:C16"/>
    <mergeCell ref="P15:P16"/>
    <mergeCell ref="A15:A16"/>
    <mergeCell ref="K11:K12"/>
    <mergeCell ref="A21:A22"/>
    <mergeCell ref="B21:C22"/>
    <mergeCell ref="P21:P22"/>
    <mergeCell ref="A24:C25"/>
    <mergeCell ref="P24:P27"/>
    <mergeCell ref="A26:C27"/>
    <mergeCell ref="A19:A20"/>
    <mergeCell ref="B19:C20"/>
    <mergeCell ref="P19:P20"/>
  </mergeCells>
  <printOptions/>
  <pageMargins left="0.3937007874015748" right="0.3937007874015748" top="1.3779527559055118" bottom="0.3937007874015748" header="0.5118110236220472" footer="0.1968503937007874"/>
  <pageSetup firstPageNumber="4" useFirstPageNumber="1" fitToHeight="10" horizontalDpi="600" verticalDpi="600" orientation="landscape" paperSize="9" scale="47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Pedro</dc:creator>
  <cp:keywords/>
  <dc:description/>
  <cp:lastModifiedBy>Caio Corrêa Canellas</cp:lastModifiedBy>
  <cp:lastPrinted>2022-06-21T13:41:01Z</cp:lastPrinted>
  <dcterms:created xsi:type="dcterms:W3CDTF">2016-11-11T02:20:47Z</dcterms:created>
  <dcterms:modified xsi:type="dcterms:W3CDTF">2022-06-21T13:48:34Z</dcterms:modified>
  <cp:category/>
  <cp:version/>
  <cp:contentType/>
  <cp:contentStatus/>
</cp:coreProperties>
</file>