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0730" windowHeight="11160" activeTab="0"/>
  </bookViews>
  <sheets>
    <sheet name="PLANILHA ORÇAMENTÁRIA" sheetId="1" r:id="rId1"/>
    <sheet name="CRONOGRAMA" sheetId="2" r:id="rId2"/>
    <sheet name="% BDI DESONERADO" sheetId="3" r:id="rId3"/>
  </sheets>
  <definedNames>
    <definedName name="_xlnm.Print_Area" localSheetId="1">'CRONOGRAMA'!$B$1:$U$48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<sst xmlns="http://schemas.openxmlformats.org/spreadsheetml/2006/main" count="762" uniqueCount="489">
  <si>
    <t>ESTADO DO RIO DE JANEIRO</t>
  </si>
  <si>
    <t>PREFEITURA DA CIDADE DE ARMAÇÃO DOS BÚZIOS</t>
  </si>
  <si>
    <t>SECRETARIA MUNICIPAL DE OBRAS, SANEAMENTO E DRENAGEM</t>
  </si>
  <si>
    <t>Urbanização de Servidão de acesso a Praia Rasa</t>
  </si>
  <si>
    <t>Bairro Baia Formosa</t>
  </si>
  <si>
    <t>EMOP 09/2021</t>
  </si>
  <si>
    <t>Não desonerado</t>
  </si>
  <si>
    <t>ÍTEM</t>
  </si>
  <si>
    <t>FONTE</t>
  </si>
  <si>
    <t>CÓDIGO</t>
  </si>
  <si>
    <t xml:space="preserve"> DESCRIÇÃO DOS SERVIÇOS</t>
  </si>
  <si>
    <t>UNID.</t>
  </si>
  <si>
    <t>QUANT.</t>
  </si>
  <si>
    <t xml:space="preserve">PREÇO UNITÁRIO </t>
  </si>
  <si>
    <t xml:space="preserve">PREÇO UNITÁRIO C/ BDI </t>
  </si>
  <si>
    <t>PREÇO TOTAL</t>
  </si>
  <si>
    <t>1.0 - ADMINISTRAÇÃO LOCAL</t>
  </si>
  <si>
    <t>1.1</t>
  </si>
  <si>
    <t>EMOP</t>
  </si>
  <si>
    <t>01.090.0000-0</t>
  </si>
  <si>
    <t>ADMINISTRAÇÃO LOCAL</t>
  </si>
  <si>
    <t>%</t>
  </si>
  <si>
    <t>2.0 - SERVIÇOS DE ESCRITÓRIO, LABORATÓRIO E CAMPO</t>
  </si>
  <si>
    <t>2.1</t>
  </si>
  <si>
    <t>01.005.0003-0</t>
  </si>
  <si>
    <t>PREPARO MANUAL DE TERRENO,COMPREENDENDO ACERTO,RASPAGEM EVENTUALMENTE ATE 0.30M DE PROFUNDIDADE E AFASTAMENTO LATERAL DOMATERIAL EXCEDENTE,INCLUSIVE COMPACTACAO MECANICA</t>
  </si>
  <si>
    <t>M2</t>
  </si>
  <si>
    <t>2.2</t>
  </si>
  <si>
    <t>01.018.0002-0</t>
  </si>
  <si>
    <t>LOCACAO DE OBRA COM APARELHO TOPOGRAFICO SOBRE CERCA DE MARCACAO,INCLUSIVE CONSTRUCAO DESTA E SUA PRE-LOCACAO E O FORNECIMENTO DO MATERIAL E TENDO POR MEDICAO O PERIMETRO A CONSTRUIR</t>
  </si>
  <si>
    <t>M</t>
  </si>
  <si>
    <t>2.3</t>
  </si>
  <si>
    <t>01.050.0162-0</t>
  </si>
  <si>
    <t>PROJETO EXECUTIVO PARA URBANIZACAO/REURBANIZACAO DE AREAS,VISANDO A ORGANIZACAO ESPACIAL E DAS ATIVIDADES,CONTEMPLANDO:SISTEMA VIARIO,PASSEIOS,PRACAS,ARBORIZACAO,ILUMINACAO COM CRITERIOS LUMINOTECNICOS,DISTRIBUICAO E INTEGRACAO DO MOBILIARIO URBANO E EQUIPAMENTOS URBANOS,APRESENTADO EM AUTOCAD NOS PADROES DA CONTRATANTE</t>
  </si>
  <si>
    <t>HA</t>
  </si>
  <si>
    <t>3.0 - CANTEIRO DE OBRA</t>
  </si>
  <si>
    <t>3.1</t>
  </si>
  <si>
    <t>02.002.0005-0</t>
  </si>
  <si>
    <t>TAPUME DE VEDACAO OU PROTECAO,EXECUTADO COM TELHAS TRAPEZOIDAIS DE ACO GALVANIZADO,ESPESSURA DE 0,5MM,ESTAS COM 4 VEZESDE UTILIZACAO,INCLUSIVE ENGRADAMENTO DE MADEIRA,UTILIZADO 2VEZES E PINTURA ESMALTE SINTETICO NA FACE EXTERNA</t>
  </si>
  <si>
    <t>3.2</t>
  </si>
  <si>
    <t>02.006.0015-0</t>
  </si>
  <si>
    <t>ALUGUEL CONTAINER PARA ESCRITORIO C/WC,MEDINDO 2,20M LARGURA,6,20M COMPRIMENTO E 2,50M ALTURA,CHAPAS ACO C/NERVURAS TRAPEZOIDAIS,ISOLAMENTO TERMO-ACUSTICO FORRO,CHASSIS REFORCADO EPISO COMPENSADO NAVAL,INCL.INST.ELETRICA E HIDRO-SANITARIAS,ACESSORIOS,1 VASO SANITARIO E 1 LAVATORIO,EXCL.TRANSP.(VIDEITEM 04.005.0300),CARGA E DESCARGA(VIDE ITEM 04.013.0015)</t>
  </si>
  <si>
    <t>UNXMES</t>
  </si>
  <si>
    <t>3.3</t>
  </si>
  <si>
    <t>02.006.0020-0</t>
  </si>
  <si>
    <t>ALUGUEL CONTAINER PARA SANITARIO-VESTIARIO,MEDINDO 2,20M LARGURA,6,20M COMPRIMENTO E 2,50M ALTURA,CHAPAS ACO C/NERVURASTRAPEZOIDAIS,ISOLAMENTO TERMO-ACUSTICO FORRO,CHASSIS REFORCADO E PISO COMPENSADO NAVAL,INCL.INST.ELETRICAS E HIDRO-SANITARIAS,ACESSORIOS,2 VASOS SANITARIOS,1 LAVATORIO,1 MICTORIO E4 CHUVEIROS,EXCL.TRANSP.CARGA E DESCARGA</t>
  </si>
  <si>
    <t>3.4</t>
  </si>
  <si>
    <t>02.015.0001-0</t>
  </si>
  <si>
    <t>INSTALACAO E LIGACAO PROVISORIA PARA ABASTECIMENTO DE AGUA EESGOTAMENTO SANITARIO EM CANTEIRO DE OBRAS,INCLUSIVE ESCAVACAO,EXCLUSIVE REPOSICAO DA PAVIMENTACAO DO LOGRADOURO PUBLICO</t>
  </si>
  <si>
    <t>UN</t>
  </si>
  <si>
    <t>3.5</t>
  </si>
  <si>
    <t>02.016.0001-0</t>
  </si>
  <si>
    <t>INSTALACAO E LIGACAO PROVISORIA DE ALIMENTACAO DE ENERGIA ELETRICA,EM BAIXA TENSAO,PARA CANTEIRO DE OBRAS,M3-CHAVE 100A,CARGA 3KW,20CV,EXCLUSIVE O FORNECIMENTO DO MEDIDOR</t>
  </si>
  <si>
    <t>3.6</t>
  </si>
  <si>
    <t>02.020.0001-0</t>
  </si>
  <si>
    <t>PLACA DE IDENTIFICACAO DE OBRA PUBLICA,INCLUSIVE PINTURA E SUPORTES DE MADEIRA.FORNECIMENTO E COLOCACAO</t>
  </si>
  <si>
    <t xml:space="preserve">4.0 - MOVIMENTO DE TERRA </t>
  </si>
  <si>
    <t>4.1</t>
  </si>
  <si>
    <t>03.001.0002-1</t>
  </si>
  <si>
    <t>ESCAVACAO MANUAL DE VALA/CAVA EM MATERIAL DE 1ª CATEGORIA (AREIA,ARGILA OU PICARRA),ENTRE 1,50 E 3,00M DE PROFUNDIDADE,EXCLUSIVE ESCORAMENTO E ESGOTAMENTO</t>
  </si>
  <si>
    <t>M3</t>
  </si>
  <si>
    <t>4.2</t>
  </si>
  <si>
    <t>03.009.0002-1</t>
  </si>
  <si>
    <t>COMPACTACAO DE ATERRO,EM CAMADAS DE 15CM,COM MACO</t>
  </si>
  <si>
    <t>4.3</t>
  </si>
  <si>
    <t>03.009.0080-0</t>
  </si>
  <si>
    <t>COMPACTACAO DE MATERIAL DE 1ªCATEGORIA,INCLUSIVE DESCARGA DECAMINHAO BASCULANTE,MOVIMENTACAO A 1 TIRO DE PA,ESPALHAMENTO E SOCAMENTO MANUAL EM CAMADAS DE 30CM DE MATERIAL APILOADO</t>
  </si>
  <si>
    <t>4.4</t>
  </si>
  <si>
    <t>03.010.0015-0</t>
  </si>
  <si>
    <t>ATERRO COM MATERIAL DE 1ªCATEGORIA,ESPALHADO POR TRATOR COMPOTENCIA EM TORNO DE 80CV COM LAMINA,EM CAMADAS DE 20CM DE MATERIAL ADENSADO,REGADO POR CAMINHAO TANQUE E COMPACTADO A 90% COM ROLO PE DE CARNEIRO CONVENCIONAL,DE 2(DOIS) CILINDROS,REBOCADO POR TRATOR DE PNEUS,INTERVINDO 2(DOIS) SERVENTES,EXCLUSIVE O FORNECIMENTO DA TERRA</t>
  </si>
  <si>
    <t>5.0 - TRANSPORTES</t>
  </si>
  <si>
    <t>5.1</t>
  </si>
  <si>
    <t>04.005.0164-0</t>
  </si>
  <si>
    <t>TRANSPORTE DE CARGA DE QUALQUER NATUREZA,EXCLUSIVE AS DESPESAS DE CARGA E DESCARGA,TANTO DE ESPERA DO CAMINHAO COMO DO SERVENTE OU EQUIPAMENTO AUXILIAR,A VELOCIDADE MEDIA DE 25KM/H,EM CAMINHAO BASCULANTE A OLEO DIESEL,COM CAPACIDADE UTIL DE17T</t>
  </si>
  <si>
    <t>T X KM</t>
  </si>
  <si>
    <t>5.2</t>
  </si>
  <si>
    <t>04.005.0300-0</t>
  </si>
  <si>
    <t>TRANSPORTE DE CONTAINER,SEGUNDO DESCRICAO DA FAMILIA 02.006,EXCLUSIVE CARGA E DESCARGA(VIDE ITEM 04.013.0015)</t>
  </si>
  <si>
    <t>UNXKM</t>
  </si>
  <si>
    <t>5.3</t>
  </si>
  <si>
    <t>04.010.0047-0</t>
  </si>
  <si>
    <t>CARGA E DESCARGA MECANICA DE AGREGADOS,TERRA,ESCOMBROS,MATERIAL A GRANEL,UTILIZANDO CAMINHAO BASCULANTE A OLEO DIESEL,COM CAPACIDADE UTIL DE 17T,CONSIDERANDO O TEMPO PARA CARGA,DESCARGA E MANOBRA,EXCLUSIVE DESPESAS COM A PA-CARREGADEIRA EMPREGADA NA CARGA,COM A CAPACIDADE DE 1,50M3</t>
  </si>
  <si>
    <t>T</t>
  </si>
  <si>
    <t>5.4</t>
  </si>
  <si>
    <t>04.013.0015-0</t>
  </si>
  <si>
    <t>CARGA E DESCARGA DE CONTAINER,SEGUNDO DESCRICAO DA FAMILIA 02.006</t>
  </si>
  <si>
    <t>6.0 - GALERIAS, DRENOS E CONEXÕES</t>
  </si>
  <si>
    <t>6.1</t>
  </si>
  <si>
    <t>06.001.0242-0</t>
  </si>
  <si>
    <t>ASSENTAMENTO DE TUBULACAO DE PVC,COM JUNTA ELASTICA,PARA COLETOR DE ESGOTOS,COM DIAMETRO NOMINAL DE 100MM,ATERRO E SOCAATE A ALTURA DA GERATRIZ SUPERIOR DO TUBO,CONSIDERANDO O MATERIAL DA PROPRIA ESCAVACAO,EXCLUSIVE TUBO E JUNTA</t>
  </si>
  <si>
    <t>6.2</t>
  </si>
  <si>
    <t>06.001.0243-0</t>
  </si>
  <si>
    <t>ASSENTAMENTO DE TUBULACAO DE PVC,COM JUNTA ELASTICA,PARA COLETOR DE ESGOTOS,COM DIAMETRO NOMINAL DE 150MM,ATERRO E SOCAATE A ALTURA DA GERATRIZ SUPERIOR DO TUBO,CONSIDERANDO O MATERIAL DA PROPRIA ESCAVACAO,EXCLUSIVE TUBO E JUNTA</t>
  </si>
  <si>
    <t>6.3</t>
  </si>
  <si>
    <t>06.014.0132-0</t>
  </si>
  <si>
    <t>CAIXA PARA REGISTROS PADRAO CEDAE,DE ALVENARIA DE BLOCOS DECONCRETO(20X20X40CM) PREENCHIDOS COM CONCRETO DE 20MPA,EM PAREDES DE 1 VEZ(0,20M),DIMENSOES INTERNAS DE 0,60X0,60X0,80M,UTILIZANDO ARGAMASSA CIMENTO E AREIA,TRACO 1:4,SENDO AS PAREDES REVESTIDAS INTERNAMENTE C/ARGAMASSA,EXCLUSIVE TAMPA CIRCULAR DE FERRO FUNDIDO,P/REGISTROS ACIMA DE 200MM ATE 600MM</t>
  </si>
  <si>
    <t>6.4</t>
  </si>
  <si>
    <t>06.069.0130-0</t>
  </si>
  <si>
    <t>DUTO CORRUGADO HELICOIDAL,NA COR PRETA,SINGELO,DE POLIETILENO DE ALTA DENSIDADE(PEAD),PARA PROTECAO DE CONDUTORES ELETRICOS EM INSTAL.SUBTERRANEAS,COM DIAMETRO NOMINAL 4",SENDO DIAMETRO INTERNO 102MM,FORNECIDO C/2 TAMPOES NAS EXTREMIDADES,FITA DE AVISO "PERIGO" C/FIO GUIA DE ACO GALV.REVEST.PVC,NORMA NBR 13897/13898,LANC.DIR.SOLO,INCL.CONEXOES E KIT VEDACAO</t>
  </si>
  <si>
    <t>6.5</t>
  </si>
  <si>
    <t>06.272.0002-0</t>
  </si>
  <si>
    <t>TUBO PVC,CONFORME ABNT NBR-7362,PARA ESGOTO SANITARIO,COM DIAMETRO NOMINAL DE 100MM,INCLUSIVE ANEL DE BORRACHA.FORNECIMENTO</t>
  </si>
  <si>
    <t>6.6</t>
  </si>
  <si>
    <t>06.272.0003-0</t>
  </si>
  <si>
    <t>TUBO PVC,CONFORME ABNT NBR-7362,PARA ESGOTO SANITARIO,COM DIAMETRO NOMINAL DE 150MM,INCLUSIVE ANEL DE BORRACHA.FORNECIMENTO</t>
  </si>
  <si>
    <t>7.0 - BASES E PAVIMENTOS</t>
  </si>
  <si>
    <t>7.1</t>
  </si>
  <si>
    <t>08.020.0012-0</t>
  </si>
  <si>
    <t>PAVIMENTACAO LAJOTAS CONCRETO,ALTAMENTE VIBRADO,INTERTRAVADO,C/ARTICULACAO VERTICAL,PRE-FABRICADOS,COR NATURAL,ESP.10CM,RESISTENCIA A COMPRESSAO 35MPA,ASSENTES SOBRE COLCHAO PO-DE-PEDRA,AREIA OU MATERIAL EQUIVALENTE,C/JUNTAS TOMADAS C/ARGAMASSA CIMENTO E AREIA,TRACO 1:4 E/OU C/PEDRISCO E ASFALTO,EXCL.PREPARO TERRENO,C/FORN.DE TODOS OS MAT.,BEM COMO A COLOC.</t>
  </si>
  <si>
    <t>7.2</t>
  </si>
  <si>
    <t>08.001.0009-0</t>
  </si>
  <si>
    <t>SUB-BASE DE BRITA CORRIDA,INCLUSIVE FORNECIMENTO DOS MATERIAIS,MEDIDA APOS A COMPACTACAO</t>
  </si>
  <si>
    <t>7.3</t>
  </si>
  <si>
    <t>08.040.0030-0</t>
  </si>
  <si>
    <t>MEIO-FIO TIPO TENTO DE CONCRETO USINADO 15MPA,MOLDADO "IN LOCO",ATRAVES DE MAQUINA ESPECIAL,MEDINDO EM TORNO DE 0,17M DEBASE E 0,15M DE ALTURA,COM CHANFRO INTERNO DE 0,10M,ACABAMENTO COM ARGAMASSA DE CIMENTO E PO-DE-PEDRA,NO TRACO 1:3,COM FORNECIMENTO DOS MATERIAIS,EXCLUSIVE PREPARO DE BASE E TOPOGRAFIA</t>
  </si>
  <si>
    <t>7.4</t>
  </si>
  <si>
    <t>13.373.0021-0</t>
  </si>
  <si>
    <t>PISO DE CONCRETO ARMADO MONOLITICO,COM JUNTA FRIA,ALISADO COM REGUA VIBRATORIA,ESPESSURA DE 10CM,SOBRE TERRENO ACERTADOE SOBRE LASTRO DE BRITA,EXCLUSIVE ACERTO DO TERRENO E TELA,INCLUSIVE BRITA E LONA DE TECIDO RESINADO, CONCRETO USINADORESISTENCIA A COMPRESSAO DE 20MPA COM TRANSPORTE DO CONCRETOE TODA A MAO-DE-OBRA E EQUIPAMENTOS NECESSARIOS</t>
  </si>
  <si>
    <t>8.0 - SERVIÇOS DE PARQUES E JARDINS</t>
  </si>
  <si>
    <t>8.1</t>
  </si>
  <si>
    <t>09.002.0002-0</t>
  </si>
  <si>
    <t>PLANTIO DE ARBUSTOS DE 50 A 70CM DE ALTURA,FORMANDO JARDIM,COM 12 UNIDADES POR METRO QUADRADO,EXCLUSIVE O FORNECIMENTO</t>
  </si>
  <si>
    <t>8.2</t>
  </si>
  <si>
    <t>09.006.0003-0</t>
  </si>
  <si>
    <t>ENCHIMENTO DE CAVAS,SENDO UM TERCO COM TERRA PRETA VEGETAL</t>
  </si>
  <si>
    <t>8.3</t>
  </si>
  <si>
    <t>09.013.0015-0</t>
  </si>
  <si>
    <t>MESA DE JARDIM,MEDINDO 1,80X0,91X0,73M,EXECUTADA EM PECAS DEMACARANDUBA DE 7X22CM,FIXADAS EM 2(DOIS) APOIOS DE CONCRETO,CONFORME DETALHE Nº6028/EMOP.FORNECIMENTO E COLOCACAO</t>
  </si>
  <si>
    <t>8.4</t>
  </si>
  <si>
    <t>09.013.0010-0</t>
  </si>
  <si>
    <t>BANCO DE MADEIRA DE MACARANDUBA EM RIPAS DE 8X2,5CM,FIXADASEM ESTRUTURA DE 7,5X4CM,CONFORME DETALHE Nº6026/EMOP</t>
  </si>
  <si>
    <t>8.5</t>
  </si>
  <si>
    <t>09.026.0025-0</t>
  </si>
  <si>
    <t>PAPELEIRA PLASTICA P/VIAS E PRACAS PUBLICAS EM POLIETILENO(DIN),CAPACIDADE PARA 50L,MEDINDO(75,50X34,50X43,50)CM.FORNECIMENTO E COLOCACAO</t>
  </si>
  <si>
    <t>8.6</t>
  </si>
  <si>
    <t>SCO-RJ</t>
  </si>
  <si>
    <t>Especies vegetais com altura de (2,50 a 3,50)m, tipo Palmeira Syagrus Romanzoffiana (Baba-de-Boi / Geriva), Aiphanes Caryotifolia (Palmeira "Spine"), Livistonia Chinensis (Leque da China / Falsa Latania), Rhapis Excelsa (Palmeira Rafia), Roystonea Oleracea (Palmeira Real) ou similar. Fornecimento.(desonerado)</t>
  </si>
  <si>
    <t>8.7</t>
  </si>
  <si>
    <t xml:space="preserve"> Plantio de arvore de 2,50m de altura, de qualquer especie, em logradouro publico, inclusive transporte, abertura de cova de (0,70 x 1,50 x 1,00)m, terra estrumada, estaca de madeira (tutor), amarrio com fitilho e retirada do material excedente, exclusive o fornecimento da arvore, plantio de cobertura, tento, demolicao e recomposicao de passeio. (desonerado)</t>
  </si>
  <si>
    <t>8.8</t>
  </si>
  <si>
    <t>8.9</t>
  </si>
  <si>
    <t>8.10</t>
  </si>
  <si>
    <t>8.11</t>
  </si>
  <si>
    <t>9.0 - ESTRUTURAS</t>
  </si>
  <si>
    <t>9.1</t>
  </si>
  <si>
    <t>11.013.0070-1</t>
  </si>
  <si>
    <t>CONCRETO ARMADO,FCK=20MPA,INCLUINDO MATERIAIS PARA 1,00M3 DECONCRETO(IMPORTADO DE USINA)ADENSADO E COLOCADO,14,00M2 DEAREA MOLDADA,FORMAS E ESCORAMENTO CONFORME ITENS 11.004.0022E 11.004.0035,60KG DE ACO CA-50,INCLUSIVE MAO-DE-OBRA PARACORTE,DOBRAGEM,MONTAGEM E COLOCACAO NAS FORMAS</t>
  </si>
  <si>
    <t>9.2</t>
  </si>
  <si>
    <t>11.030.0090-0</t>
  </si>
  <si>
    <t>LAJE PRE-MOLDADA BETA 16,PARA SOBRECARGA DE 3,5KN/M2 E VAO DE 5,20M,CONSIDERANDO VIGOTAS,TIJOLOS E ARMADURA NEGATIVA,INCLUSIVE CAPEAMENTO DE 4CM DE ESPESSURA,COM CONCRETO FCK=30MPAE ESCORAMENTO.FORNECIMENTO E MONTAGEM DO CONJUNTO</t>
  </si>
  <si>
    <t>10.0 - ALVENARIAS E DIVISÓRIAS</t>
  </si>
  <si>
    <t>10.1</t>
  </si>
  <si>
    <t>12.005.0010-0</t>
  </si>
  <si>
    <t>ALVENARIA DE BLOCOS DE CONCRETO 10X20X40CM,ASSENTES COM ARGAMASSA DE CIMENTO E AREIA,NO TRACO 1:8,EM PAREDES DE 0,10M DEESPESSURA,DE SUPERFICIE CORRIDA,ATE 3,00M DE ALTURA E MEDIDAPELA AREA REAL</t>
  </si>
  <si>
    <t>11.0 - REVESTIMENTOS DE PAREDES, TETOS E PISOS</t>
  </si>
  <si>
    <t>11.1</t>
  </si>
  <si>
    <t>13.001.0026-0</t>
  </si>
  <si>
    <t>EMBOCO COM ARGAMASSA DE CIMENTO E AREIA,NO TRACO 1:3 COM 2CMDE ESPESSURA,INCLUSIVE CHAPISCO DE CIMENTO E AREIA,NO TRACO1:3</t>
  </si>
  <si>
    <t>11.2</t>
  </si>
  <si>
    <t>13.030.0290-0</t>
  </si>
  <si>
    <t>REVESTIMENTO DE PAREDES COM CERAMICA,COM MEDIDAS EM TORNO DE(32X57)CM,ASSENTE CONFORME ITEM 13.025.0016</t>
  </si>
  <si>
    <t>11.3</t>
  </si>
  <si>
    <t>13.301.0120-1</t>
  </si>
  <si>
    <t>CONTRAPISO,BASE OU CAMADA REGULARIZADORA,EXECUTADA COM ARGAMASSA DE CIMNENTO E AREIA,NO TRACO 1:4,NA ESPESSURA DE 2,5CM</t>
  </si>
  <si>
    <t>11.4</t>
  </si>
  <si>
    <t>13.330.0075-0</t>
  </si>
  <si>
    <t>REVESTIMENTO DE PISO COM LADRILHO CERAMICO,ANTIDERRAPANTE,COM MEDIDAS EM TORNO DE 45X45CM,SUJEITO A TRAFEGO INTENSO,RESISTENCIA A ABRASAO P.E.I.-IV,ASSENTES EM SUPERFICIE COM NATADE CIMENTO SOBRE ARGAMASSA DE CIMENTO,AREIA E SAIBRO,NO TRACO 1:3:3,REJUNTAMENTO COM CIMENTO BRANCO E CORANTE</t>
  </si>
  <si>
    <t>11.5</t>
  </si>
  <si>
    <t>13.348.0075-0</t>
  </si>
  <si>
    <t>SOLEIRA EM GRANITO CINZA ANDORINHA,ESPESSURA DE 2CM,COM 2 POLIMENTOS,LARGURA DE 15CM,ASSENTADO COM ARGAMASSA DE CIMENTO,SAIBRO E AREIA, NO TRACO 1:2:2, E REJUNTAMENTO COM CIMENTOBRANCO E CORANTE</t>
  </si>
  <si>
    <t>11.6</t>
  </si>
  <si>
    <t>13.373.0020-0</t>
  </si>
  <si>
    <t>PISO DE CONCRETO ARMADO MONOLITICO,C/JUNTA FRIA,ALISADO C/REGUA VIBRATORIA,ESPESSURA 10CM,SOBRE TERRENO ACERTADO E SOBRELASTRO DE BRITA,EXCLUSIVE ACERTO DO TERRENO,INCLUSIVE BRITA,LONA DE TECIDO RESINADO,TELA SOLDADA 15X15CM #4,2MM(DUPLA),CONCRETO USINADO RESISTENCIA A COMPRESSAO 20MPA C/TRANSPORTEDO CONCRETO E TODA A MAO-DE-OBRA E EQUIPAMENTOS NECESSARIOS</t>
  </si>
  <si>
    <t>11.7</t>
  </si>
  <si>
    <t>13.075.0010-0</t>
  </si>
  <si>
    <t>REVESTIMENTO DE PAREDES OU MUROS COM FILETES DERIVADOS DE PEDRAS COM ESPESSURA DE 1,5 A 4,0CM.FORNECIMENTO E COLOCACAO</t>
  </si>
  <si>
    <t>12.0 - ESQUADRIAS DE MADEIRA,SERRALHERIA,FERRAGENS E VIDRACARIA</t>
  </si>
  <si>
    <t>12.1</t>
  </si>
  <si>
    <t>14.002.0209-0</t>
  </si>
  <si>
    <t>GUARDA-CORPO DE FERRO GALVANIZADO,COM MODULO DE 2,00M DE COMPRIMENTO,COM UM TUBO DE 3" E DOIS DE 1.1/4" NA HORIZONTAL,PILARETES DE CONCRETO COM SECAO QUADRADA DE 20CM E 1,05M DE ALTURA,INCLUSIVE TODOS OS MATERIAIS E PINTURA.FORNECIMENTO E COLOCACAO</t>
  </si>
  <si>
    <t>12.2</t>
  </si>
  <si>
    <t>14.003.0225-0</t>
  </si>
  <si>
    <t>PORTA DE ALUMINIO ANODIZADO AO NATURAL,PERFIL SERIE 25,EM VENEZIANA,EXCLUSIVE FECHADURA.FORNECIMENTO E COLOCACAO</t>
  </si>
  <si>
    <t>12.3</t>
  </si>
  <si>
    <t>ES 31.07.0500 (/)</t>
  </si>
  <si>
    <t>Deck em madeira plástica PEAD (polietileno de alta densidade) 100% reciclável POLY RIO ou similar, perfil 100x30mm goivetado para encaixar os espaçadores para a fixação da forração modos que o parafuso não fique aparente e 50x25mm transversais para granzepe, os granzepes devem ser apoiados sobre uma base estrutural.  Fornecimento e instalação.(desonerado)</t>
  </si>
  <si>
    <t>m2</t>
  </si>
  <si>
    <t>12.4</t>
  </si>
  <si>
    <t>14.007.0101-0</t>
  </si>
  <si>
    <t>FERRAGENS P/PORTAS DIVISORIAS,1 FOLHA,REVEST.MAD.OU LAMINADOVINILICO,CONST.FORN.S/COLOC.DE:-FECHADURA CILINDRO CENTRAL,LATAO,ACABAMENTO CROMADO, MACANETA TIPO BOLA E ESPELHO CIRCULAR(CONJUNTO),ACABAMENTO CROMADO;-1 FECHO EMBUT.LATAO POLIDO,ACABAMENTO CROMADO,C/40CM;-3 DOBRADICAS DE 3"X2.1/2",LATAO,ACABAMENTO CROMADO,COM PINO,BOLAS E ANEIS DE LATAO</t>
  </si>
  <si>
    <t>12.5</t>
  </si>
  <si>
    <t>12.6</t>
  </si>
  <si>
    <t>12.7</t>
  </si>
  <si>
    <t>13.0 - INSTALAÇÕES ELETRICAS, HIDRAULICAS, SANITARIAS</t>
  </si>
  <si>
    <t>13.1</t>
  </si>
  <si>
    <t>15.001.0069-0</t>
  </si>
  <si>
    <t>ABRIGO PARA HIDROMETRO DE 1/2" OU 3/4",NAS DIMENSOES DE (0,45X0,12X0,42)M,EMBUTIDO NO MURO,REVESTIDO COM ARGAMASSA DE CIMENTO E SAIBRO,NO TRACO 1:6,COM FUNDO DE CONCRETO NO TRACO 1:3 E ESPESSURA 3CM,PORTA DE (46X43)CM EM GRADE CONFECCIONADAEM FERRO CHATO DE 1/2" COM ESPESSURA DE 1/8" E CADEADO DE 30MM,CONFORME PROJETO Nº 2089/EMOP</t>
  </si>
  <si>
    <t>13.2</t>
  </si>
  <si>
    <t>15.001.0078-0</t>
  </si>
  <si>
    <t>HIDROMETRO COM DIAMETRO DE 3/4".FORNECIMENTO</t>
  </si>
  <si>
    <t>13.3</t>
  </si>
  <si>
    <t>15.002.0205-0</t>
  </si>
  <si>
    <t>CAIXA DE INSPECAO/CAIXA PARA AGUAS PLUVIAIS,DE CONCRETO PRE-MOLDADO,CONSTANDO DE CIRCULO DE FUNDO,3 ANEIS SUPERPOSTOS,DE40MM DE ESPESSURA E 600MM DE DIAMETRO INTERNO,SENDO 1 ANELINFERIOR(ENTRADA E SAIDA)DE 300MM,1 DE 150MM E 1 DE 75MM DEALTURA,PERFAZENDO 625MM DE ALTURA TOTAL,EXCLUSIVE TAMPAO DEFERRO FUNDIDO E ESCAVACAO.FORNECIMENTO E COLOCACAO</t>
  </si>
  <si>
    <t>13.4</t>
  </si>
  <si>
    <t>15.003.0178-0</t>
  </si>
  <si>
    <t>RALO DE COBERTURA SEMI-ESFERICO(TIPO ABACAXI),COM 4".FORNECIMENTO E COLOCACAO</t>
  </si>
  <si>
    <t>13.5</t>
  </si>
  <si>
    <t>15.004.0059-0</t>
  </si>
  <si>
    <t>INSTALACAO E ASSENTAMENTO DE DUCHINHA MANUAL PARA BANHEIRO(EXCLUSIVE FORNECIMENTO DO APARELHO),COMPREENDENDO:3,00M DE TUBO DE PVC DE 25MM E CONEXOES</t>
  </si>
  <si>
    <t>13.6</t>
  </si>
  <si>
    <t>15.004.0060-1</t>
  </si>
  <si>
    <t>INSTALACAO E ASSENTAMENTO DE PIA COM 1 CUBA(EXCLUSIVE FORNECIMENTO DO APARELHO),COMPREENDENDO:3,00M DE TUBO DE PVC DE 25MM,3,00M DE TUBO DE PVC DE 50MM,RABICHO E CONEXOES</t>
  </si>
  <si>
    <t>13.7</t>
  </si>
  <si>
    <t>15.004.0063-0</t>
  </si>
  <si>
    <t>INSTALACAO E ASSENTAMENTO DE LAVATORIO DE UMA TORNEIRA(EXCLUSIVE FORNECIMENTO DO APARELHO),COMPREENDENDO:3,00M DE TUBO DE PVC DE 25MM,2,00M DE TUBO DE PVC DE 40MM E CONEXOES</t>
  </si>
  <si>
    <t>13.8</t>
  </si>
  <si>
    <t>15.004.0105-0</t>
  </si>
  <si>
    <t>INSTALACAO E ASSENTAMENTO DE VASO SANITARIO INDIVIDUAL E VALVULA DE DESCARGA(EXCL.ESTES)EM PAVIMENTO TERREO,COMPREENDENDO:INSTALACAO HIDRAULICA COM 2,00M TUBO PVC 50MM,COM CONEXOES,ATE VALVULA E APOS ESTA ATE O VASO,LIGACAO ESGOTOS COM 3,00M TUBO PVC 100MM A CAIXA DE INSPECAO E TUBO VENTILACAO,INCLUSIVE CONEXOES,EXCLUSIVE TUBO DE VENTILACAO</t>
  </si>
  <si>
    <t>13.9</t>
  </si>
  <si>
    <t>15.004.0180-0</t>
  </si>
  <si>
    <t>RALO SIFONADO PVC RIGIDO (150X185)X75MM,EM PAVIMENTO TERREO,COM SAIDA DE 75MM,GRELHA REDONDA E PORTA-GRELHA,COMPREENDENDO:3,00M DE TUBO DE PVC DE 75MM E SUA LIGACAO AO RAMAL DE VENTILACAO.FORNECIMENTO E INSTALACAO</t>
  </si>
  <si>
    <t>13.10</t>
  </si>
  <si>
    <t>15.007.0425-0</t>
  </si>
  <si>
    <t>QUADRO DE DISTRIBUICAO DE ENERGIA,100A,PARA DISJUNTORES TERMO-MAGNETICOS UNIPOLARES,DE SOBREPOR,COM PORTA E BARRAMENTOSDE FASE,NEUTRO E TERRA,TRIFASICO,PARA INSTALACAO DE ATE 32 DISJUNTORES COM DISPOSITIVO PARA CHAVE GERAL.FORNECIMENTO E COLOCACAO</t>
  </si>
  <si>
    <t>13.11</t>
  </si>
  <si>
    <t>15.007.0570-0</t>
  </si>
  <si>
    <t>DISJUNTOR TERMOMAGNETICO,MONOPOLAR,DE 10 A 32A,3KA,MODELO DIN,TIPO C.FORNECIMENTO E COLOCACAO</t>
  </si>
  <si>
    <t>13.12</t>
  </si>
  <si>
    <t>15.008.0210-0</t>
  </si>
  <si>
    <t>CABO DE COBRE FLEXIVEL COM ISOLAMENTO TERMOPLASTICO,COMPREENDENDO:PREPARO,CORTE E ENFIACAO EM ELETRODUTOS,NA BITOLA DE 4MM2, 0,6/1KV.FORNECIMENTO E COLOCACAO</t>
  </si>
  <si>
    <t>13.13</t>
  </si>
  <si>
    <t>15.008.0215-0</t>
  </si>
  <si>
    <t>CABO DE COBRE FLEXIVEL COM ISOLAMENTO TERMOPLASTICO,COMPREENDENDO:PREPARO,CORTE E ENFIACAO EM ELETRODUTOS,NA BITOLA DE 6MM2, 0,6/1KV.FORNECIMENTO E COLOCACAO</t>
  </si>
  <si>
    <t>13.14</t>
  </si>
  <si>
    <t>15.011.0024-0</t>
  </si>
  <si>
    <t>ENTRADA DE ENERGIA INDIVIDUAL,PADRAO LIGHT,MEDICAO DIRETA,REDE AEREA,DEMANDA ENTRE 8,0 E 23,2KVA,INCLUSIVE CAIXA TRANSPARENTE POLIFASICA(CTP)E CAIXA DE DISJUNTOR TRIFASICA(CDJ3)INTERNA E DEMAIS MATERIAIS NECESSARIOS,EXCLUSIVE POSTE,DISJUNTOR E FIOS DE ENTRADA E SAIDA</t>
  </si>
  <si>
    <t>13.15</t>
  </si>
  <si>
    <t>15.015.0021-0</t>
  </si>
  <si>
    <t>INSTALACAO DE PONTO DE LUZ,APARENTE,EQUIVALENTE A 2 VARAS DEELETRODUTO DE PVC RIGIDO DE 3/4",12,00M DE FIO 2,5MM2,CAIXAS,CONEXOES,LUVAS,CURVA E INTERRUPTOR DE SOBREPOR</t>
  </si>
  <si>
    <t>13.16</t>
  </si>
  <si>
    <t>15.015.0251-0</t>
  </si>
  <si>
    <t>INSTALACAO DE PONTO DE TOMADA,APARENTE,EQUIVALENTE A 2 VARASDE ELETRODUTO DE PVC RIGIDO DE 3/4",18,00M DE FIO 2,5MM2,CAIXAS,CONEXOES E TOMADA DE SOBREPOR 2P+T,10A,PADRAO BRASILEIRO</t>
  </si>
  <si>
    <t>13.17</t>
  </si>
  <si>
    <t>15.018.0466-0</t>
  </si>
  <si>
    <t>ELETROCALHA PERFURADA,SEM TAMPA,TIPO "U",50X50MM,TRATAMENTOSUPERFICIAL PRE-ZINCADO A QUENTE,INCLUSIVE CONEXOES,ACESSORIOS E FIXACAO SUPERIOR.FORNECIMENTO E COLOCACAO</t>
  </si>
  <si>
    <t>13.18</t>
  </si>
  <si>
    <t>15.019.0055-0</t>
  </si>
  <si>
    <t>TOMADA ELETRICA 2P+T,10A/250V,PADRAO BRASILEIRO,DE SOBREPOR.FORNECIMENTO E COLOCACAO</t>
  </si>
  <si>
    <t>13.19</t>
  </si>
  <si>
    <t>15.028.0018-0</t>
  </si>
  <si>
    <t>COLOCACAO DE RESERVATORIO DE FOBROCIMENTO,FIBRA DE VIDRO OUSEMELHANTE DE 2.500L,INCLUSIVE PECAS DE APOIO EM ALVENARIA EMADEIRA SERRADA,E FLANGES DE LIGACAO HIDRAULICA,EXCLUSIVEFORNECIMENTO DO RESERVATORIO.</t>
  </si>
  <si>
    <t>13.20</t>
  </si>
  <si>
    <t>15.029.0011-0</t>
  </si>
  <si>
    <t>REGISTRO DE GAVETA,EM BRONZE,COM DIAMETRO DE 3/4".FORNECIMENTO E COLOCACAO</t>
  </si>
  <si>
    <t>13.21</t>
  </si>
  <si>
    <t>15.029.0012-0</t>
  </si>
  <si>
    <t>REGISTRO DE GAVETA,EM BRONZE,COM DIAMETRO DE 1".FORNECIMENTOE COLOCACAO</t>
  </si>
  <si>
    <t>13.22</t>
  </si>
  <si>
    <t>15.036.0037-0</t>
  </si>
  <si>
    <t>TUBO DE PVC RIGIDO DE 25MM,SOLDAVEL,INCLUSIVE CONEXOES E EMENDAS,EXCLUSIVE ABERTURA E FECHAMENTO DE RASGO.FORNECIMENTO EASSENTAMENTO</t>
  </si>
  <si>
    <t>13.23</t>
  </si>
  <si>
    <t>15.036.0038-0</t>
  </si>
  <si>
    <t>TUBO DE PVC RIGIDO DE 32MM,SOLDAVEL,INCLUSIVE CONEXOES E EMENDAS,EXCLUSIVE ABERTURA E FECHAMENTO DE RASGO.FORNECIMENTO EASSENTAMENTO</t>
  </si>
  <si>
    <t>13.24</t>
  </si>
  <si>
    <t>15.036.0040-0</t>
  </si>
  <si>
    <t>TUBO DE PVC RIGIDO DE 50MM,SOLDAVEL,INCLUSIVE CONEXOES E EMENDAS,EXCLUSIVE ABERTURA E FECHAMENTO DE RASGO.FORNECIMENTO EASSENTAMENTO</t>
  </si>
  <si>
    <t>13.25</t>
  </si>
  <si>
    <t>15.002.0623-0</t>
  </si>
  <si>
    <t>FOSSA SEPTICA,DE CAMARA UNICA,TIPO CILINDRICA,DE CONCRETO PRE-MOLDADO,MEDINDO 1200X2000MM.FORNECIMENTO E COLOCACAO</t>
  </si>
  <si>
    <t>13.26</t>
  </si>
  <si>
    <t>15.002.0662-0</t>
  </si>
  <si>
    <t>FILTRO ANAEROBIO,DE ANEIS DE CONCRETO PRE-MOLDADO,MEDINDO 1200X2000MM.FORNECIMENTO E COLOCACAO</t>
  </si>
  <si>
    <t>13.27</t>
  </si>
  <si>
    <t>15.002.0668-0</t>
  </si>
  <si>
    <t>SUMIDOURO CILINDRICO,LIGADO A FOSSA,MEDINDO 1200X1500MM,EM ANEIS DE CONCRETO PRE-MOLDADO,EXCLUSIVE FOSSA E MANILHAS.FORNECIMENTO E COLOCACAO</t>
  </si>
  <si>
    <t>14.0 - COBERTURA, ISOLAMENTOS E IMPERMEABILIZAÇÃO</t>
  </si>
  <si>
    <t>14.1</t>
  </si>
  <si>
    <t>16.001.0051-0</t>
  </si>
  <si>
    <t>MADEIRAMENTO PARA COBERTURA EM DUAS AGUAS EM TELHAS CERAMICAS,CONSTITUIDO DE CUMEEIRA E TERCAS DE 3"X4.1/2",CAIBROS DE 3"X1.1/2",RIPAS DE 1,5X4CM,TUDO EM MADEIRA APARELHADA,SEM TESOURA OU PONTALETE,MEDIDO PELA AREA REAL DO MADEIRAMENTO.FORNECIMENTO E COLOCACAO</t>
  </si>
  <si>
    <t>14.2</t>
  </si>
  <si>
    <t>16.005.0018-0</t>
  </si>
  <si>
    <t>CALHA DE GALVALUME,0,30M,EM CHAPA DE ESPESSURA APROXIMADA DE0,7MM E DESENVOLVIMENTO DE 1M.FORNECIMENTO E COLOCACAO</t>
  </si>
  <si>
    <t>14.3</t>
  </si>
  <si>
    <t>16.020.0012-0</t>
  </si>
  <si>
    <t>IMPERMEABILIZACAO INIBIDORA DO ATAQUE DE RAIZES,COMPOSTA DEASFALTO MODIFICADO,PLASTIFICANTE,ADITIVOS ESPECIAIS,HERBICIDA ATOXICO E SOLVENTES ORGANICOS,APLICADO A FRIO,EM DUAS DEMAOS,CONSUMO DE 0,40L/M2/DEMAO,PARA EVITAR A PENETRACAO INDESEJAVEL DE RAIZES QUE DESAGREGAM A PROTECAO MECANICA SOBRE A IMPERMEABILIZACAO</t>
  </si>
  <si>
    <t>14.4</t>
  </si>
  <si>
    <t>16.002.0005-0</t>
  </si>
  <si>
    <t>COBERTURA EM TELHA CERAMICA FRANCESA,EXCLUSIVE CUMEEIRA E MADEIRAMENTO.MEDIDA PELA AREA REAL DA COBERTURA.FORNECIMENTO ECOLOCACAO</t>
  </si>
  <si>
    <t>15.0 - PINTURAS</t>
  </si>
  <si>
    <t>15.1</t>
  </si>
  <si>
    <t>17.017.0160-0</t>
  </si>
  <si>
    <t>PINTURA INTERNA OU EXTERNA SOBRE MADEIRA NOVA,COM DUAS DEMAOS DE TINTA SINTETICA ALQUIDICA DE USO GERAL,SOBRE SUPERFICIEPREPARADA,CONFORME O ITEM 17.017.0100,EXCLUSIVE ESTE PREPARO</t>
  </si>
  <si>
    <t>15.2</t>
  </si>
  <si>
    <t>17.018.0185-0</t>
  </si>
  <si>
    <t>TEXTURA ACRILICA NA COR BRANCA,ACABAMENTO FOSCO,PARA INTERIOR OU EXTERIOR,APLICADAS EM DUAS DEMAOS SOBRE CONCRETO,ALVENARIA,BLOCO DE CONCRETO,CIMENTO SEM AMIANTO OU REVESTIMENTO</t>
  </si>
  <si>
    <t>15.3</t>
  </si>
  <si>
    <t>17.018.0112-0</t>
  </si>
  <si>
    <t>PINTURA COM TINTA LATEX SEMIBRILHANTE,FOSCA OU ACETINADA,CLASSIFICACAO PREMIUM OU STANDARD (NBR 15079),PARA INTERIOR E EXTERIOR,BRANCA OU COLORIDA,SOBRE TIJOLO,CONCRETO LISO,CIMENTO SEM AMIANTO,E REVESTIMENTO,INCLUSIVE LIXAMENTO,UMA DEMAO DE SELADOR ACRILICO,DEMAO DE MEIA MASSA E DUAS DEMAOS DE ACABAMENTO</t>
  </si>
  <si>
    <t>15.4</t>
  </si>
  <si>
    <t>17.040.0024-0</t>
  </si>
  <si>
    <t>PINTURA DE PISO CIMENTADO LISO COM TINTA 100% ACRILICA,INCLUSIVE LIXAMENTO,LIMPEZA E TRES DEMAOS DE ACABAMENTO APLICADASA ROLO DE LA,DILUICAO EM AGUA A 20%</t>
  </si>
  <si>
    <t>15.5</t>
  </si>
  <si>
    <t>17.040.0020-0</t>
  </si>
  <si>
    <t>MARCACAO DE QUADRA DE ESPORTE OU VAGA DE GARAGEM COM TINTA ABASE DE BORRACHA CLORADA,COM UTILIZACAO DE SELADOR E SOLVENTE PROPRIO E FITA CREPE COMO LIMITADOR DE LINHAS,MEDIDA PELAAREA REAL DE PINTURA</t>
  </si>
  <si>
    <t>16.0 - APARELHOS ELETRICOS, HIDRAULICOS, SANITÁRIOS</t>
  </si>
  <si>
    <t>16.1</t>
  </si>
  <si>
    <t>18.002.0027-0</t>
  </si>
  <si>
    <t>LAVATORIO DE LOUCA BRANCA DE EMBUTIR(CUBA),TIPO MEDIO LUXO,COM LADRAO,C/MEDIDAS EM TORNO DE (52X39)CM.FERRAGENS EM METALCROMADO:SIFAO 1680 1"X1.1/4",TORNEIRA PARA LAVATORIO TIPO BANCA 1193 OU SIMILAR DE 1/2" E VALVULA DE ESCOAMENTO 1603.RABICHO EM PVC.FORNECIMENTO</t>
  </si>
  <si>
    <t>16.2</t>
  </si>
  <si>
    <t>18.002.0085-0</t>
  </si>
  <si>
    <t>VASO SANITARIO DE LOUCA BRANCA,CONVENCIONAL,TIPO MEDIO LUXO,C/MEDIDAS EM TORNO DE (37X47X38)CM,INCL.ASSENTO PLASTICO TIPO MEDIO LUXO,BOLSA DE LIGACAO,VALVULA DE DESCARGA DE 1.1/2"C/REGISTRO INTEGRADO,SISTEMA HIDROMECANICO(ISENTA DE GOLPE DE ARIETE)COM CORPO EM LATAO,CANOPLA E BOTAO EM METAL CROMADO,TUBO DE LIGACAO E ACESSORIOS DE FIXACAO.FORNECIMENTO</t>
  </si>
  <si>
    <t>16.3</t>
  </si>
  <si>
    <t>18.007.0060-0</t>
  </si>
  <si>
    <t>CHUVEIRO ESTAMPADO,ARTICULADO,COM BRACO DE 1/2" E 1 REGISTRODE PRESSAO 1416,DE 1/2",COM CANOPLA E VOLANTE EM METAL CROMADO.FORNECIMENTO</t>
  </si>
  <si>
    <t>16.4</t>
  </si>
  <si>
    <t>18.005.0010-0</t>
  </si>
  <si>
    <t>SABONETEIRA EM PLASTICO ABS,PARA SABONETE LIQUIDO.FORNECIMENTO E COLOCACAO</t>
  </si>
  <si>
    <t>16.5</t>
  </si>
  <si>
    <t>18.005.0012-0</t>
  </si>
  <si>
    <t>PORTA-TOALHA DE PAPEL EM PLASTICO ABS.FORNECIMENTO E COLOCACAO</t>
  </si>
  <si>
    <t>16.6</t>
  </si>
  <si>
    <t>18.005.0013-0</t>
  </si>
  <si>
    <t>PORTA PAPEL HIGIENICO EM PLASTICO ABS.FORNECIMENTRO E COLOCACAO</t>
  </si>
  <si>
    <t>16.7</t>
  </si>
  <si>
    <t>18.005.0015-0</t>
  </si>
  <si>
    <t>ASSENTO SANITARIO DE PLASTICO,TIPO MEDIO LUXO.FORNECIMENTO ECOLOCACAO</t>
  </si>
  <si>
    <t>16.8</t>
  </si>
  <si>
    <t>18.006.0052-0</t>
  </si>
  <si>
    <t>CABIDE DUPLO,DE SOBREPOR,EM METAL CROMADO.FORNECIMENTO E COLOCACAO</t>
  </si>
  <si>
    <t>16.9</t>
  </si>
  <si>
    <t>18.007.0051-0</t>
  </si>
  <si>
    <t>DUCHINHA MANUAL,COM REGISTRO DE PRESSAO 1/2" CROMADO,RABICHOCROMADO,SUPORTE BRANCO,PISTOLA BRANCA,BUCHAS E PARAFUSOS PARA FIXACAO.FORNECIMENTO</t>
  </si>
  <si>
    <t>16.10</t>
  </si>
  <si>
    <t>18.009.0065-0</t>
  </si>
  <si>
    <t>TORNEIRA PARA PIA,COM AREJADOR,TUBO MOVEL,TIPO PAREDE,1168 OU SIMILAR,DE 1/2"X22CM APROXIMADAMENTE,EM METAL CROMADO.FORNECIMENTO</t>
  </si>
  <si>
    <t>16.11</t>
  </si>
  <si>
    <t>18.016.0105-0</t>
  </si>
  <si>
    <t>BARRA DE APOIO EM ACO INOXIDAVEL AISI 304,TUBO DE 1.1/4",INCLUSIVE FIXACAO COM PARAFUSOS INOXIDAVEIS E BUCHAS PLASTICAS,COM 50CM,PARA PESSOAS COM NECESSIDADES ESPECIFICAS.FORNECIMENTO E COLOCACAO</t>
  </si>
  <si>
    <t>16.12</t>
  </si>
  <si>
    <t>18.021.0035-0</t>
  </si>
  <si>
    <t>RESERVATORIO APOIADO PARA ARMAZENAMENTO DE AGUA POTAVEL OU PARA APROVEITAMENTO DE AGUA DA CHUVA AAC,EM FIBRA DE VIDRO OUPOLIETILENO,COM CAPACIDADE EM TORNO DE 1000L,INCLUSIVE TAMPA DE VEDACAO COM ESCOTILHA E FIXADORES,CONFORME NORMAS ABNTNBR 15527,NBR 12217 E NBR 8220.FORNECIMENTO</t>
  </si>
  <si>
    <t>16.13</t>
  </si>
  <si>
    <t>18.032.0012-0</t>
  </si>
  <si>
    <t>EXTINTOR DE INCENDIO,TIPO AGUA-PRESSURIZADA,DE 10L,INCLUSIVESUPORTE DE PAREDE E CARGA COMPLETA.FORNECIMENTO E COLOCACAO</t>
  </si>
  <si>
    <t>16.14</t>
  </si>
  <si>
    <t>18.032.0020-0</t>
  </si>
  <si>
    <t>EXTINTOR DE INCENDIO,TIPO GAS CARBONICO(CO2),DE 4KG,COMPLETO.FORNECIMENTO E COLOCACAO</t>
  </si>
  <si>
    <t>16.15</t>
  </si>
  <si>
    <t>18.032.0030-0</t>
  </si>
  <si>
    <t>EXTINTOR DE INCENDIO,TIPO PO QUIMICO,DE 6KG.FORNECIMENTO E COLOCACAO</t>
  </si>
  <si>
    <t>16.16</t>
  </si>
  <si>
    <t>18.081.0051-0</t>
  </si>
  <si>
    <t>BANCA DE GRANITO CINZA CORUMBA,COM 2CM DE ESPESSURA,COM ABERTURA PARA 2 CUBAS (EXCLUSIVE ESTAS),SOBRE APOIOS DE ALVENARIA DE MEIA VEZ E VERGA DE CONCRETO,SEM REVESTIMENTO.FORNECIMENTO E COLOCACAO</t>
  </si>
  <si>
    <t xml:space="preserve">17.0 - ALUGUEIS </t>
  </si>
  <si>
    <t>17.1</t>
  </si>
  <si>
    <t>19.004.0081-2</t>
  </si>
  <si>
    <t>GUINDAUTO COM CAPACIDADE MAXIMA DE CARGA EM TORNO DE 4T A APROXIMADAMENTE 2,00M E ALCANCE MAXIMO VERTICAL(DO SOLO)A APROXIMADAMENTE 8,00M,ANGULO DE GIRO DE 180º,MONTADO SOBRE CHASSIS DE CAMINHAO,EXCLUSIVE ESTE.SAO CONSIDERADOS DOIS AJUDANTES,EXCLUSIVE OPERADOR QUE E CONSIDERADO O MOTORISTA DO CAMINHAO</t>
  </si>
  <si>
    <t>H</t>
  </si>
  <si>
    <t>17.2</t>
  </si>
  <si>
    <t>19.004.0210-0</t>
  </si>
  <si>
    <t>VEICULOS DE PASSEIO,5 PASSAGEIROS,MOTOR BICOMBUSTIVEL (GASOLINA E ALCOOL) DE 1,6 LITROS,COM AR CONDICIONADO,DIRECAO HIDRAULICA E VIDROS DIANTEIROS ELETRICOS,EXCLUSIVE MOTORISTA</t>
  </si>
  <si>
    <t>MES</t>
  </si>
  <si>
    <t>17.3</t>
  </si>
  <si>
    <t>19.006.0034-2</t>
  </si>
  <si>
    <t>DESEMPENADEIRA ELETRICA PARA ACABAMENTO DE PISOS DE CONCRETO,COMPACTADORA E ADENSADORA,EXCLUSIVE OPERADOR</t>
  </si>
  <si>
    <t>17.4</t>
  </si>
  <si>
    <t>19.007.0013-2</t>
  </si>
  <si>
    <t>VIBRADOR DE IMERSAO,TUBO DE 48X480MM,COM MANGOTE DE 5,00M DECOMPRIMENTO,MOTOR ELETRICO,EXCLUSIVE OPERADOR</t>
  </si>
  <si>
    <t>18.0 - ILUMINAÇÃO PUBLICA</t>
  </si>
  <si>
    <t>18.1</t>
  </si>
  <si>
    <t>21.001.0062-0</t>
  </si>
  <si>
    <t>ASSENTAMENTO DE POSTE RETO,DE ACO DE 7,00 ATE 11,00M,COM ENGASTAMENTO DA PARTE INFERIOR DA COLUNA DIRETAMENTE NO SOLO,EXCLUSIVE FORNECIMENTO DO POSTE</t>
  </si>
  <si>
    <t>18.2</t>
  </si>
  <si>
    <t>21.005.0050-0</t>
  </si>
  <si>
    <t>POSTE DE ACO,CONTINUO,RETO,CONICO,SIMPLES,COM ENGASTAMENTO DA PARTE INFERIOR DA COLUNA DIRETAMENTE NO SOLO,DE 7,00M.FORNECIMENTO E ASSENTAMENTO</t>
  </si>
  <si>
    <t>18.3</t>
  </si>
  <si>
    <t>21.009.0011-0</t>
  </si>
  <si>
    <t>PINTURA DE POSTE RETO DE ACO,DE 7,00 ATE 9,00M,COM DUAS DEMAOS DE TINTA FENOLICA DE ALTA RESISTENCIA AS INTEMPERIES,DE SECAGEM RAPIDA,NA COR ALUMINIO</t>
  </si>
  <si>
    <t>18.4</t>
  </si>
  <si>
    <t>21.019.0110-0</t>
  </si>
  <si>
    <t>LUMINARIA LRJ-32 PARA LAMPADA VAPOR DE SODIO OU MULTIVAPOR METALICO DE 400W,IP-66,VIDRO CURVO,CORPO EM ALUMINIO INJETADO,PARA ENCAIXE EM TUBO COM DIAMETRO DE 60,3MM,COM EQUIPAMENTOAUXILIAR INTEGRADO (EM-RIOLUZ Nº30),REFLETOR EM CHAPA DE ALUMINIO 99,85% CONFORME ESPECIFICACAO EM-RIOLUZ Nº62.FORNECIMENTO</t>
  </si>
  <si>
    <t>18.5</t>
  </si>
  <si>
    <t>21.026.0050-0</t>
  </si>
  <si>
    <t>CABO DE COBRE FLEXIVEL DE 750V,SECAO DE 4X4,0MM2,PVC/70°C.FORNECIMENTO</t>
  </si>
  <si>
    <t>18.6</t>
  </si>
  <si>
    <t>21.031.0010-0</t>
  </si>
  <si>
    <t>BASE EXTERNA PARA RELE FOTOELETRICO.FORNECIMENTO</t>
  </si>
  <si>
    <t>18.7</t>
  </si>
  <si>
    <t>21.031.0040-0</t>
  </si>
  <si>
    <t>RELE FOTOELETRICO INDIVIDUAL,COM BASE EM POSTE(ACO OU CONCRETO)DE ACORDO COM O PADRAO DA RIOLUZ,EXCLUSIVE FORNECIMENTO DAS FERRAGENS DE FIXACAO E DO RELE FOTOELETRICO E BASE.ASSENTAMENTO</t>
  </si>
  <si>
    <t>18.8</t>
  </si>
  <si>
    <t>21.045.0070-0</t>
  </si>
  <si>
    <t>LAMPADA DE MULTIVAPOR METALICO (MVM) DE 150W,BULBO OVOIDE.FORNECIMENTO</t>
  </si>
  <si>
    <t>18.9</t>
  </si>
  <si>
    <t>21.050.0110-0</t>
  </si>
  <si>
    <t>BASE DE ACO PARA SUSTENTACAO DE POSTE FIXADA POR CHUMBADOREM FUNDACAO DE CONCRETO ARMADO.ASSENTAMENTO</t>
  </si>
  <si>
    <t xml:space="preserve">TOTAL  </t>
  </si>
  <si>
    <t>ITENS</t>
  </si>
  <si>
    <t>DESCRIÇÃO</t>
  </si>
  <si>
    <t>TOTAL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</si>
  <si>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</si>
  <si>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</si>
  <si>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</si>
  <si>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</si>
  <si>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</si>
  <si>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</si>
  <si>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</si>
  <si>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</si>
  <si>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</si>
  <si>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</si>
  <si>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</si>
  <si>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</si>
  <si>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</si>
  <si>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</si>
  <si>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</si>
  <si>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</si>
  <si>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</si>
  <si>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</si>
  <si>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CUSTO DOS SERVIÇOS</t>
  </si>
  <si>
    <t>% POR ETAPA</t>
  </si>
  <si>
    <t>% ACUMULADO</t>
  </si>
  <si>
    <t xml:space="preserve">VALOR ACUMULADO </t>
  </si>
  <si>
    <t xml:space="preserve">1º MÊS </t>
  </si>
  <si>
    <t xml:space="preserve">2º MÊS </t>
  </si>
  <si>
    <t xml:space="preserve">3º MÊS </t>
  </si>
  <si>
    <t xml:space="preserve">4º MÊS </t>
  </si>
  <si>
    <t xml:space="preserve">5º MÊS </t>
  </si>
  <si>
    <t xml:space="preserve">6º MÊS </t>
  </si>
  <si>
    <t xml:space="preserve">7º MÊS </t>
  </si>
  <si>
    <t xml:space="preserve">8º MÊS </t>
  </si>
  <si>
    <t xml:space="preserve">9º MÊS </t>
  </si>
  <si>
    <t xml:space="preserve">10º MÊS </t>
  </si>
  <si>
    <t xml:space="preserve">11º MÊS </t>
  </si>
  <si>
    <t xml:space="preserve">12º MÊS </t>
  </si>
  <si>
    <r>
      <t>COMPOSIÇÃO   DO   B.D.I  -  COM</t>
    </r>
    <r>
      <rPr>
        <b/>
        <sz val="12"/>
        <color indexed="10"/>
        <rFont val="Arial"/>
        <family val="2"/>
      </rPr>
      <t xml:space="preserve"> Desoneração</t>
    </r>
    <r>
      <rPr>
        <b/>
        <sz val="12"/>
        <color indexed="12"/>
        <rFont val="Arial"/>
        <family val="2"/>
      </rPr>
      <t xml:space="preserve"> - Lei 12.844/13</t>
    </r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</si>
  <si>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</si>
  <si>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</si>
  <si>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</si>
  <si>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</si>
  <si>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 e Garantia</t>
  </si>
  <si>
    <t>X.3 - Risco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</si>
  <si>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</si>
  <si>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</si>
  <si>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</si>
  <si>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</si>
  <si>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</si>
  <si>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</si>
  <si>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</si>
  <si>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</si>
  <si>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TRIBUTOS ( sobre o FATURAMENTO da empresa )</t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</si>
  <si>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</si>
  <si>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</si>
  <si>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</si>
  <si>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I.4 -  Contribuição Previdenciária p/ INSS - Federal - Lei 12.844/2013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</si>
  <si>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</si>
  <si>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</si>
  <si>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</si>
  <si>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</si>
  <si>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</si>
  <si>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</si>
  <si>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</si>
  <si>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</si>
  <si>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</si>
  <si>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</si>
  <si>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</si>
  <si>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>B.D.I  com Desoneração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2"/>
      </rPr>
      <t>è</t>
    </r>
  </si>
  <si>
    <t>Anexo III - Item A</t>
  </si>
  <si>
    <t>Anexo III - Item B</t>
  </si>
  <si>
    <t>Anexo III - Item C</t>
  </si>
  <si>
    <t>8.12</t>
  </si>
  <si>
    <t>8.13</t>
  </si>
  <si>
    <t>PJ 09.60.0151 (/)</t>
  </si>
  <si>
    <t>PJ 09.05.0210 (/)</t>
  </si>
  <si>
    <t>09.015.0330-0</t>
  </si>
  <si>
    <t>GANGORRA DE 5/10ANOS C/2 PRANCHAS,MADEIRA APARELHADA, ESTASFIXADAS EM TUBO DE FERRO GALVANIZADO(EXT.E INTERNAMENTE) DE2"E 2 1/2" E ESPESSURA DE PAREDE DE 1/8",COM PINTURA DE BASEGALVITE E 2 DEMAOS DE ACABAMENTO.FORNECIMENTO E COLOCACAO</t>
  </si>
  <si>
    <t>09.015.0332-0</t>
  </si>
  <si>
    <t>GAIOLA GINICA (TREPA-TREPA) EM TUBOS DE FERRO GALVANIZADO (EXTERNA E INTERNAMENTE) DE 1" HORIZONTAIS E VERTICAIS DE 1.1/2" E ESPESSURA DE PAREDE DE 1/8",CHUMBADOS EM BLOCOS DE CONCRETO E COM PINTURA DE BASE GALVITE E 2 DEMAOS DE ACABAMENTO.FORNECIMENTO E COLOCACAO</t>
  </si>
  <si>
    <t>09.015.0324-0</t>
  </si>
  <si>
    <t>ESCORREGA DE 5/10ANOS C/ALTURA DE 1,57M MADEIRA APARELHADA ETUBOS DE FERRO GALVANIZADO(EXT.E INTERNAMENTE)DE 3/4" E 2"E ESPESSURA DE PAREDE DE 1/8",COM PINTURA DE BASE GALVITE E2 DEMAOS DE ACABAMENTO.FORNECIMENTO E COLOCACAO</t>
  </si>
  <si>
    <t>09.015.0314-0</t>
  </si>
  <si>
    <t>BALANCO DE 5/10ANOS COMPOST.C/2 CADEIRAS,PRESAS EM CORRENTESGALV.FIXAD. P/MEIO DE BRACAD.C/ TRAVESSAO TUBOS FERRO GALV.(EXT.E INTERNAMENTE)DE 2 1/2"E ESP.PAREDE 1/8",SUSPENSAS EMCAVALETES TUBO FERRO GALV.2", CHUMBADOS EM SAPATAS CONCRETO,PINTADOS C/BASE GALVITE E 2 DEMAOS ACABAMENTO.FORNECIMENTO ECOLOCACAO</t>
  </si>
  <si>
    <t>PJ 24.13.0500 (/)</t>
  </si>
  <si>
    <t>Multi-exercitador conjugado com seis funcoes distintas, em tubo de aco arbono, pintura no processo eletrostatico - Academia da Terceira Idade. Fornecimento e instalacao.(desonerado)</t>
  </si>
  <si>
    <t>14.002.0025-0</t>
  </si>
  <si>
    <t>PORTA DE ENROLAR,EM PERFIS DE ACO EM "U",20X20MM,FORMANDO RETANGULOS VAZADOS, CORRENDO EM GUIAS,COM ENROLAMENTO EM EIXOHORIZONTAL SUPERIOR,COMPLETA,FECHAMENTO COM CADEADO DE PISO,INCLUSIVE ESTE.FORNECIMENTO E COLOCACAO</t>
  </si>
  <si>
    <t>14.003.0163-0</t>
  </si>
  <si>
    <t>CAIXILHO FIXO DE ALUMINIO ANODIZADO AO NATURAL,SERIE 28,PARAVIDRO.FORNECIMENTO E COLOCACAO</t>
  </si>
  <si>
    <t>14.004.0121-0</t>
  </si>
  <si>
    <t>VIDRO TEMPERADO,INCOLOR,COM 6MM DE ESPESSURA,ENCAIXILHADO EMMADEIRA,ALUMINIO OU FERRO.FORNECIMENTO E COLOCACAO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</si>
</sst>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_(* #,##0.00_);_(* \(#,##0.00\);_(* \-??_);_(@_)"/>
    <numFmt numFmtId="167" formatCode="#,##0.00&quot; m 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8" fillId="0" borderId="0" applyBorder="0" applyProtection="0">
      <alignment/>
    </xf>
    <xf numFmtId="9" fontId="8" fillId="0" borderId="0" applyBorder="0" applyProtection="0">
      <alignment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/>
    <xf numFmtId="165" fontId="0" fillId="0" borderId="0" xfId="0" applyNumberFormat="1"/>
    <xf numFmtId="0" fontId="2" fillId="0" borderId="2" xfId="0" applyFont="1" applyBorder="1" applyAlignment="1">
      <alignment horizontal="right"/>
    </xf>
    <xf numFmtId="165" fontId="2" fillId="0" borderId="2" xfId="0" applyNumberFormat="1" applyFont="1" applyBorder="1" applyAlignment="1">
      <alignment horizontal="center"/>
    </xf>
    <xf numFmtId="10" fontId="7" fillId="0" borderId="2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6" fillId="0" borderId="2" xfId="22" applyNumberFormat="1" applyFont="1" applyBorder="1" applyAlignment="1" applyProtection="1">
      <alignment horizontal="center" vertical="center"/>
      <protection/>
    </xf>
    <xf numFmtId="10" fontId="6" fillId="0" borderId="3" xfId="22" applyNumberFormat="1" applyFont="1" applyBorder="1" applyAlignment="1" applyProtection="1">
      <alignment horizontal="center" vertical="center"/>
      <protection/>
    </xf>
    <xf numFmtId="165" fontId="7" fillId="0" borderId="2" xfId="21" applyNumberFormat="1" applyFont="1" applyBorder="1" applyAlignment="1" applyProtection="1">
      <alignment horizontal="center" vertical="center"/>
      <protection/>
    </xf>
    <xf numFmtId="165" fontId="7" fillId="0" borderId="3" xfId="21" applyNumberFormat="1" applyFont="1" applyBorder="1" applyAlignment="1" applyProtection="1">
      <alignment horizontal="center" vertical="center"/>
      <protection/>
    </xf>
    <xf numFmtId="165" fontId="6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9" fontId="9" fillId="0" borderId="0" xfId="20" applyNumberFormat="1" applyFont="1" applyAlignment="1">
      <alignment vertical="center"/>
      <protection/>
    </xf>
    <xf numFmtId="1" fontId="10" fillId="0" borderId="0" xfId="20" applyNumberFormat="1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 applyProtection="1">
      <alignment vertical="center" wrapText="1"/>
      <protection locked="0"/>
    </xf>
    <xf numFmtId="0" fontId="1" fillId="0" borderId="0" xfId="20" applyAlignment="1">
      <alignment vertical="center"/>
      <protection/>
    </xf>
    <xf numFmtId="164" fontId="1" fillId="0" borderId="0" xfId="23" applyNumberFormat="1" applyFont="1" applyFill="1" applyBorder="1" applyAlignment="1">
      <alignment vertical="center"/>
    </xf>
    <xf numFmtId="0" fontId="12" fillId="0" borderId="0" xfId="20" applyFont="1" applyAlignment="1">
      <alignment horizontal="right" vertical="center"/>
      <protection/>
    </xf>
    <xf numFmtId="4" fontId="1" fillId="0" borderId="0" xfId="20" applyNumberFormat="1" applyAlignment="1">
      <alignment horizontal="right" vertical="center"/>
      <protection/>
    </xf>
    <xf numFmtId="167" fontId="1" fillId="0" borderId="0" xfId="23" applyFont="1" applyFill="1" applyBorder="1" applyAlignment="1">
      <alignment vertical="center"/>
    </xf>
    <xf numFmtId="165" fontId="2" fillId="0" borderId="2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 vertical="center" wrapText="1"/>
    </xf>
    <xf numFmtId="1" fontId="3" fillId="0" borderId="0" xfId="20" applyNumberFormat="1" applyFont="1" applyAlignment="1">
      <alignment vertical="center"/>
      <protection/>
    </xf>
    <xf numFmtId="1" fontId="5" fillId="0" borderId="0" xfId="20" applyNumberFormat="1" applyFont="1" applyAlignment="1">
      <alignment vertical="center"/>
      <protection/>
    </xf>
    <xf numFmtId="0" fontId="1" fillId="0" borderId="0" xfId="20">
      <alignment/>
      <protection/>
    </xf>
    <xf numFmtId="0" fontId="13" fillId="0" borderId="0" xfId="20" applyFont="1" applyAlignment="1">
      <alignment horizontal="left" vertical="top"/>
      <protection/>
    </xf>
    <xf numFmtId="1" fontId="1" fillId="0" borderId="0" xfId="20" applyNumberFormat="1">
      <alignment/>
      <protection/>
    </xf>
    <xf numFmtId="0" fontId="16" fillId="0" borderId="0" xfId="20" applyFont="1">
      <alignment/>
      <protection/>
    </xf>
    <xf numFmtId="0" fontId="1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1" fillId="0" borderId="0" xfId="20" applyAlignment="1">
      <alignment horizontal="centerContinuous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1" fillId="0" borderId="6" xfId="20" applyBorder="1" applyAlignment="1">
      <alignment vertical="center"/>
      <protection/>
    </xf>
    <xf numFmtId="0" fontId="1" fillId="0" borderId="7" xfId="20" applyBorder="1" applyAlignment="1">
      <alignment vertical="center"/>
      <protection/>
    </xf>
    <xf numFmtId="10" fontId="1" fillId="0" borderId="7" xfId="24" applyNumberFormat="1" applyFont="1" applyFill="1" applyBorder="1" applyAlignment="1">
      <alignment horizontal="center" vertical="center"/>
    </xf>
    <xf numFmtId="4" fontId="1" fillId="0" borderId="7" xfId="20" applyNumberFormat="1" applyBorder="1" applyAlignment="1">
      <alignment vertical="center"/>
      <protection/>
    </xf>
    <xf numFmtId="2" fontId="18" fillId="4" borderId="2" xfId="24" applyNumberFormat="1" applyFont="1" applyFill="1" applyBorder="1" applyAlignment="1">
      <alignment horizontal="center" vertical="center"/>
    </xf>
    <xf numFmtId="2" fontId="1" fillId="4" borderId="2" xfId="24" applyNumberFormat="1" applyFont="1" applyFill="1" applyBorder="1" applyAlignment="1">
      <alignment horizontal="center" vertical="center"/>
    </xf>
    <xf numFmtId="2" fontId="17" fillId="0" borderId="2" xfId="24" applyNumberFormat="1" applyFont="1" applyFill="1" applyBorder="1" applyAlignment="1">
      <alignment horizontal="center" vertical="center"/>
    </xf>
    <xf numFmtId="0" fontId="1" fillId="0" borderId="8" xfId="20" applyBorder="1" applyAlignment="1">
      <alignment vertical="center"/>
      <protection/>
    </xf>
    <xf numFmtId="0" fontId="1" fillId="0" borderId="9" xfId="20" applyBorder="1" applyAlignment="1">
      <alignment vertical="center"/>
      <protection/>
    </xf>
    <xf numFmtId="0" fontId="1" fillId="0" borderId="10" xfId="20" applyBorder="1" applyAlignment="1">
      <alignment vertical="center"/>
      <protection/>
    </xf>
    <xf numFmtId="10" fontId="1" fillId="0" borderId="10" xfId="24" applyNumberFormat="1" applyFont="1" applyFill="1" applyBorder="1" applyAlignment="1">
      <alignment horizontal="center" vertical="center"/>
    </xf>
    <xf numFmtId="4" fontId="1" fillId="0" borderId="10" xfId="20" applyNumberFormat="1" applyBorder="1" applyAlignment="1">
      <alignment vertical="center"/>
      <protection/>
    </xf>
    <xf numFmtId="4" fontId="1" fillId="0" borderId="11" xfId="20" applyNumberFormat="1" applyBorder="1" applyAlignment="1">
      <alignment vertical="center"/>
      <protection/>
    </xf>
    <xf numFmtId="2" fontId="19" fillId="4" borderId="2" xfId="24" applyNumberFormat="1" applyFont="1" applyFill="1" applyBorder="1" applyAlignment="1">
      <alignment horizontal="center" vertical="center"/>
    </xf>
    <xf numFmtId="0" fontId="20" fillId="0" borderId="12" xfId="20" applyFont="1" applyBorder="1">
      <alignment/>
      <protection/>
    </xf>
    <xf numFmtId="0" fontId="12" fillId="0" borderId="12" xfId="20" applyFont="1" applyBorder="1">
      <alignment/>
      <protection/>
    </xf>
    <xf numFmtId="0" fontId="11" fillId="0" borderId="12" xfId="20" applyFont="1" applyBorder="1">
      <alignment/>
      <protection/>
    </xf>
    <xf numFmtId="0" fontId="11" fillId="0" borderId="12" xfId="20" applyFont="1" applyBorder="1" applyAlignment="1">
      <alignment horizontal="center" vertical="center" wrapText="1"/>
      <protection/>
    </xf>
    <xf numFmtId="2" fontId="20" fillId="0" borderId="12" xfId="20" applyNumberFormat="1" applyFont="1" applyBorder="1" applyAlignment="1">
      <alignment horizontal="center" vertical="center"/>
      <protection/>
    </xf>
    <xf numFmtId="0" fontId="1" fillId="0" borderId="13" xfId="20" applyBorder="1">
      <alignment/>
      <protection/>
    </xf>
    <xf numFmtId="0" fontId="3" fillId="0" borderId="0" xfId="20" applyFont="1" applyAlignment="1">
      <alignment horizontal="right" vertical="center"/>
      <protection/>
    </xf>
    <xf numFmtId="49" fontId="22" fillId="0" borderId="0" xfId="20" applyNumberFormat="1" applyFont="1" applyAlignment="1">
      <alignment horizontal="center" vertical="center"/>
      <protection/>
    </xf>
    <xf numFmtId="49" fontId="3" fillId="0" borderId="0" xfId="20" applyNumberFormat="1" applyFont="1" applyAlignment="1">
      <alignment horizontal="left" vertical="center"/>
      <protection/>
    </xf>
    <xf numFmtId="0" fontId="11" fillId="0" borderId="0" xfId="20" applyFont="1">
      <alignment/>
      <protection/>
    </xf>
    <xf numFmtId="0" fontId="3" fillId="0" borderId="0" xfId="20" applyFont="1">
      <alignment/>
      <protection/>
    </xf>
    <xf numFmtId="43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0" fontId="4" fillId="2" borderId="21" xfId="20" applyFont="1" applyFill="1" applyBorder="1" applyAlignment="1">
      <alignment horizontal="center" vertical="center"/>
      <protection/>
    </xf>
    <xf numFmtId="0" fontId="4" fillId="2" borderId="22" xfId="20" applyFont="1" applyFill="1" applyBorder="1" applyAlignment="1">
      <alignment horizontal="center" vertical="center"/>
      <protection/>
    </xf>
    <xf numFmtId="0" fontId="4" fillId="2" borderId="23" xfId="20" applyFont="1" applyFill="1" applyBorder="1" applyAlignment="1">
      <alignment horizontal="center" vertical="center"/>
      <protection/>
    </xf>
    <xf numFmtId="1" fontId="1" fillId="0" borderId="0" xfId="20" applyNumberFormat="1" applyAlignment="1">
      <alignment horizontal="center" vertical="center"/>
      <protection/>
    </xf>
    <xf numFmtId="1" fontId="3" fillId="0" borderId="0" xfId="20" applyNumberFormat="1" applyFont="1" applyAlignment="1">
      <alignment horizontal="center" vertical="center"/>
      <protection/>
    </xf>
    <xf numFmtId="1" fontId="5" fillId="0" borderId="0" xfId="20" applyNumberFormat="1" applyFont="1" applyAlignment="1">
      <alignment horizontal="center" vertical="center"/>
      <protection/>
    </xf>
    <xf numFmtId="165" fontId="2" fillId="2" borderId="24" xfId="0" applyNumberFormat="1" applyFont="1" applyFill="1" applyBorder="1" applyAlignment="1">
      <alignment horizontal="center"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9" fontId="9" fillId="0" borderId="0" xfId="20" applyNumberFormat="1" applyFont="1" applyAlignment="1">
      <alignment horizontal="center" vertical="center"/>
      <protection/>
    </xf>
    <xf numFmtId="0" fontId="0" fillId="0" borderId="2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1" fillId="0" borderId="0" xfId="20" applyNumberFormat="1" applyAlignment="1">
      <alignment horizontal="center"/>
      <protection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1" fillId="0" borderId="6" xfId="20" applyBorder="1" applyAlignment="1">
      <alignment horizontal="left" vertical="center"/>
      <protection/>
    </xf>
    <xf numFmtId="0" fontId="1" fillId="0" borderId="7" xfId="20" applyBorder="1" applyAlignment="1">
      <alignment horizontal="left" vertical="center"/>
      <protection/>
    </xf>
    <xf numFmtId="0" fontId="1" fillId="0" borderId="11" xfId="20" applyBorder="1" applyAlignment="1">
      <alignment horizontal="left" vertical="center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14" fillId="0" borderId="0" xfId="20" applyFont="1" applyAlignment="1">
      <alignment horizontal="center" vertical="center"/>
      <protection/>
    </xf>
    <xf numFmtId="0" fontId="17" fillId="5" borderId="6" xfId="20" applyFont="1" applyFill="1" applyBorder="1" applyAlignment="1">
      <alignment horizontal="left" vertical="center"/>
      <protection/>
    </xf>
    <xf numFmtId="0" fontId="17" fillId="5" borderId="7" xfId="20" applyFont="1" applyFill="1" applyBorder="1" applyAlignment="1">
      <alignment horizontal="left" vertical="center"/>
      <protection/>
    </xf>
    <xf numFmtId="0" fontId="17" fillId="5" borderId="11" xfId="20" applyFont="1" applyFill="1" applyBorder="1" applyAlignment="1">
      <alignment horizontal="left" vertical="center"/>
      <protection/>
    </xf>
    <xf numFmtId="0" fontId="11" fillId="0" borderId="6" xfId="20" applyFont="1" applyBorder="1" applyAlignment="1">
      <alignment horizontal="center" vertical="center" wrapText="1"/>
      <protection/>
    </xf>
    <xf numFmtId="0" fontId="11" fillId="0" borderId="7" xfId="20" applyFont="1" applyBorder="1" applyAlignment="1">
      <alignment horizontal="center" vertical="center" wrapText="1"/>
      <protection/>
    </xf>
    <xf numFmtId="0" fontId="11" fillId="0" borderId="11" xfId="20" applyFont="1" applyBorder="1" applyAlignment="1">
      <alignment horizontal="center" vertical="center" wrapText="1"/>
      <protection/>
    </xf>
    <xf numFmtId="0" fontId="17" fillId="6" borderId="6" xfId="20" applyFont="1" applyFill="1" applyBorder="1" applyAlignment="1">
      <alignment horizontal="right" vertical="center"/>
      <protection/>
    </xf>
    <xf numFmtId="0" fontId="17" fillId="6" borderId="7" xfId="20" applyFont="1" applyFill="1" applyBorder="1" applyAlignment="1">
      <alignment horizontal="right" vertical="center"/>
      <protection/>
    </xf>
    <xf numFmtId="0" fontId="4" fillId="0" borderId="0" xfId="20" applyFont="1" applyAlignment="1">
      <alignment horizontal="left" vertical="center"/>
      <protection/>
    </xf>
    <xf numFmtId="0" fontId="3" fillId="4" borderId="38" xfId="20" applyFont="1" applyFill="1" applyBorder="1" applyAlignment="1">
      <alignment horizontal="right" vertical="center"/>
      <protection/>
    </xf>
    <xf numFmtId="0" fontId="3" fillId="4" borderId="39" xfId="20" applyFont="1" applyFill="1" applyBorder="1" applyAlignment="1">
      <alignment horizontal="right" vertical="center"/>
      <protection/>
    </xf>
    <xf numFmtId="0" fontId="3" fillId="4" borderId="40" xfId="20" applyFont="1" applyFill="1" applyBorder="1" applyAlignment="1">
      <alignment horizontal="right" vertical="center"/>
      <protection/>
    </xf>
    <xf numFmtId="0" fontId="3" fillId="4" borderId="41" xfId="20" applyFont="1" applyFill="1" applyBorder="1" applyAlignment="1">
      <alignment horizontal="right" vertical="center"/>
      <protection/>
    </xf>
    <xf numFmtId="10" fontId="3" fillId="4" borderId="42" xfId="20" applyNumberFormat="1" applyFont="1" applyFill="1" applyBorder="1" applyAlignment="1">
      <alignment horizontal="center" vertical="center"/>
      <protection/>
    </xf>
    <xf numFmtId="10" fontId="3" fillId="4" borderId="43" xfId="20" applyNumberFormat="1" applyFont="1" applyFill="1" applyBorder="1" applyAlignment="1">
      <alignment horizontal="center" vertical="center"/>
      <protection/>
    </xf>
    <xf numFmtId="0" fontId="17" fillId="6" borderId="11" xfId="20" applyFont="1" applyFill="1" applyBorder="1" applyAlignment="1">
      <alignment horizontal="right" vertical="center"/>
      <protection/>
    </xf>
    <xf numFmtId="0" fontId="17" fillId="0" borderId="0" xfId="20" applyFont="1" applyAlignment="1">
      <alignment horizontal="left"/>
      <protection/>
    </xf>
    <xf numFmtId="0" fontId="3" fillId="0" borderId="44" xfId="20" applyFont="1" applyBorder="1" applyAlignment="1">
      <alignment horizontal="right" vertical="center"/>
      <protection/>
    </xf>
    <xf numFmtId="0" fontId="3" fillId="0" borderId="30" xfId="20" applyFont="1" applyBorder="1" applyAlignment="1">
      <alignment horizontal="right" vertical="center"/>
      <protection/>
    </xf>
    <xf numFmtId="0" fontId="3" fillId="0" borderId="32" xfId="20" applyFont="1" applyBorder="1" applyAlignment="1">
      <alignment horizontal="right" vertical="center"/>
      <protection/>
    </xf>
    <xf numFmtId="0" fontId="3" fillId="0" borderId="22" xfId="20" applyFont="1" applyBorder="1" applyAlignment="1">
      <alignment horizontal="center"/>
      <protection/>
    </xf>
    <xf numFmtId="49" fontId="3" fillId="0" borderId="45" xfId="20" applyNumberFormat="1" applyFont="1" applyBorder="1" applyAlignment="1">
      <alignment horizontal="left" vertical="center"/>
      <protection/>
    </xf>
    <xf numFmtId="49" fontId="3" fillId="0" borderId="0" xfId="20" applyNumberFormat="1" applyFont="1" applyAlignment="1">
      <alignment horizontal="left" vertical="center"/>
      <protection/>
    </xf>
    <xf numFmtId="49" fontId="3" fillId="0" borderId="13" xfId="20" applyNumberFormat="1" applyFont="1" applyBorder="1" applyAlignment="1">
      <alignment horizontal="left" vertical="center"/>
      <protection/>
    </xf>
    <xf numFmtId="0" fontId="21" fillId="0" borderId="46" xfId="20" applyFont="1" applyBorder="1" applyAlignment="1">
      <alignment horizontal="center" vertical="center"/>
      <protection/>
    </xf>
    <xf numFmtId="0" fontId="11" fillId="0" borderId="47" xfId="20" applyFont="1" applyBorder="1" applyAlignment="1">
      <alignment horizontal="center" vertical="center"/>
      <protection/>
    </xf>
    <xf numFmtId="0" fontId="11" fillId="0" borderId="48" xfId="20" applyFont="1" applyBorder="1" applyAlignment="1">
      <alignment horizontal="center" vertical="center"/>
      <protection/>
    </xf>
    <xf numFmtId="49" fontId="22" fillId="0" borderId="45" xfId="20" applyNumberFormat="1" applyFont="1" applyBorder="1" applyAlignment="1">
      <alignment horizontal="center" vertical="center"/>
      <protection/>
    </xf>
    <xf numFmtId="49" fontId="22" fillId="0" borderId="13" xfId="20" applyNumberFormat="1" applyFont="1" applyBorder="1" applyAlignment="1">
      <alignment horizontal="center" vertical="center"/>
      <protection/>
    </xf>
    <xf numFmtId="49" fontId="3" fillId="0" borderId="45" xfId="20" applyNumberFormat="1" applyFont="1" applyBorder="1" applyAlignment="1">
      <alignment horizontal="center" vertical="center"/>
      <protection/>
    </xf>
    <xf numFmtId="0" fontId="1" fillId="0" borderId="45" xfId="20" applyBorder="1" applyAlignment="1">
      <alignment horizontal="center" vertical="center"/>
      <protection/>
    </xf>
    <xf numFmtId="0" fontId="1" fillId="0" borderId="13" xfId="20" applyBorder="1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2" fillId="2" borderId="4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vertical="center"/>
    </xf>
    <xf numFmtId="0" fontId="0" fillId="7" borderId="2" xfId="0" applyFont="1" applyFill="1" applyBorder="1" applyAlignment="1">
      <alignment vertical="center"/>
    </xf>
    <xf numFmtId="0" fontId="0" fillId="7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horizontal="center" vertical="center"/>
    </xf>
    <xf numFmtId="2" fontId="0" fillId="7" borderId="2" xfId="0" applyNumberFormat="1" applyFont="1" applyFill="1" applyBorder="1" applyAlignment="1">
      <alignment horizontal="center" vertical="center"/>
    </xf>
    <xf numFmtId="44" fontId="2" fillId="2" borderId="49" xfId="25" applyFont="1" applyFill="1" applyBorder="1" applyAlignment="1">
      <alignment horizontal="left" vertical="center"/>
    </xf>
    <xf numFmtId="44" fontId="2" fillId="2" borderId="7" xfId="25" applyFont="1" applyFill="1" applyBorder="1" applyAlignment="1">
      <alignment horizontal="left" vertical="center"/>
    </xf>
    <xf numFmtId="44" fontId="2" fillId="2" borderId="11" xfId="25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Texto Explicativo 2" xfId="21"/>
    <cellStyle name="Porcentagem 2" xfId="22"/>
    <cellStyle name="Separador de milhares 2 3" xfId="23"/>
    <cellStyle name="Porcentagem 2 2" xfId="24"/>
    <cellStyle name="Moed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3</xdr:col>
      <xdr:colOff>314325</xdr:colOff>
      <xdr:row>4</xdr:row>
      <xdr:rowOff>142875</xdr:rowOff>
    </xdr:to>
    <xdr:pic>
      <xdr:nvPicPr>
        <xdr:cNvPr id="2" name="Imagem 1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9050"/>
          <a:ext cx="2409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19050</xdr:rowOff>
    </xdr:from>
    <xdr:to>
      <xdr:col>2</xdr:col>
      <xdr:colOff>2247900</xdr:colOff>
      <xdr:row>3</xdr:row>
      <xdr:rowOff>219075</xdr:rowOff>
    </xdr:to>
    <xdr:pic>
      <xdr:nvPicPr>
        <xdr:cNvPr id="2" name="Imagem 1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19050"/>
          <a:ext cx="2133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457200</xdr:colOff>
      <xdr:row>0</xdr:row>
      <xdr:rowOff>47625</xdr:rowOff>
    </xdr:from>
    <xdr:to>
      <xdr:col>11</xdr:col>
      <xdr:colOff>1038225</xdr:colOff>
      <xdr:row>3</xdr:row>
      <xdr:rowOff>247650</xdr:rowOff>
    </xdr:to>
    <xdr:pic>
      <xdr:nvPicPr>
        <xdr:cNvPr id="9" name="Imagem 8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25800" y="47625"/>
          <a:ext cx="2133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3</xdr:col>
      <xdr:colOff>552450</xdr:colOff>
      <xdr:row>4</xdr:row>
      <xdr:rowOff>104775</xdr:rowOff>
    </xdr:to>
    <xdr:pic>
      <xdr:nvPicPr>
        <xdr:cNvPr id="2" name="Imagem 1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209550"/>
          <a:ext cx="2038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BDE1-04AD-4562-B3F5-EBEA5A2DD9A2}">
  <dimension ref="A1:I158"/>
  <sheetViews>
    <sheetView tabSelected="1" view="pageBreakPreview" zoomScaleSheetLayoutView="100" workbookViewId="0" topLeftCell="A1">
      <selection activeCell="L95" sqref="L95"/>
    </sheetView>
  </sheetViews>
  <sheetFormatPr defaultColWidth="9.140625" defaultRowHeight="15"/>
  <cols>
    <col min="1" max="1" width="7.421875" style="1" customWidth="1"/>
    <col min="2" max="2" width="10.140625" style="1" customWidth="1"/>
    <col min="3" max="3" width="16.28125" style="1" customWidth="1"/>
    <col min="4" max="4" width="52.28125" style="2" customWidth="1"/>
    <col min="5" max="5" width="9.140625" style="1" customWidth="1"/>
    <col min="6" max="6" width="11.140625" style="9" customWidth="1"/>
    <col min="7" max="7" width="15.421875" style="1" customWidth="1"/>
    <col min="8" max="8" width="14.140625" style="1" customWidth="1"/>
    <col min="9" max="9" width="13.8515625" style="11" customWidth="1"/>
  </cols>
  <sheetData>
    <row r="1" spans="1:9" ht="15">
      <c r="A1" s="93"/>
      <c r="B1" s="93"/>
      <c r="C1" s="93"/>
      <c r="D1" s="93"/>
      <c r="E1" s="93"/>
      <c r="F1" s="93"/>
      <c r="G1" s="93"/>
      <c r="H1" s="93"/>
      <c r="I1" s="93"/>
    </row>
    <row r="2" spans="1:9" ht="15">
      <c r="A2" s="93" t="s">
        <v>0</v>
      </c>
      <c r="B2" s="93"/>
      <c r="C2" s="93"/>
      <c r="D2" s="93"/>
      <c r="E2" s="93"/>
      <c r="F2" s="93"/>
      <c r="G2" s="93"/>
      <c r="H2" s="93"/>
      <c r="I2" s="93"/>
    </row>
    <row r="3" spans="1:9" ht="15">
      <c r="A3" s="94" t="s">
        <v>1</v>
      </c>
      <c r="B3" s="94"/>
      <c r="C3" s="94"/>
      <c r="D3" s="94"/>
      <c r="E3" s="94"/>
      <c r="F3" s="94"/>
      <c r="G3" s="94"/>
      <c r="H3" s="94"/>
      <c r="I3" s="94"/>
    </row>
    <row r="4" spans="1:9" ht="15">
      <c r="A4" s="95" t="s">
        <v>2</v>
      </c>
      <c r="B4" s="95"/>
      <c r="C4" s="95"/>
      <c r="D4" s="95"/>
      <c r="E4" s="95"/>
      <c r="F4" s="95"/>
      <c r="G4" s="95"/>
      <c r="H4" s="95"/>
      <c r="I4" s="95"/>
    </row>
    <row r="5" ht="15"/>
    <row r="7" spans="1:4" ht="15">
      <c r="A7" s="105" t="s">
        <v>3</v>
      </c>
      <c r="B7" s="105"/>
      <c r="C7" s="105"/>
      <c r="D7" s="105"/>
    </row>
    <row r="8" spans="1:4" ht="15">
      <c r="A8" s="105" t="s">
        <v>4</v>
      </c>
      <c r="B8" s="105"/>
      <c r="C8" s="105"/>
      <c r="D8" s="105"/>
    </row>
    <row r="9" spans="1:4" ht="15">
      <c r="A9" s="105" t="s">
        <v>5</v>
      </c>
      <c r="B9" s="105"/>
      <c r="C9" s="7"/>
      <c r="D9" s="8"/>
    </row>
    <row r="10" spans="1:4" ht="15">
      <c r="A10" s="105" t="s">
        <v>6</v>
      </c>
      <c r="B10" s="105"/>
      <c r="C10" s="7"/>
      <c r="D10" s="8"/>
    </row>
    <row r="11" spans="1:2" ht="15">
      <c r="A11" s="106"/>
      <c r="B11" s="106"/>
    </row>
    <row r="12" ht="15.75" thickBot="1"/>
    <row r="13" spans="1:9" ht="16.5" thickBot="1">
      <c r="A13" s="90" t="s">
        <v>466</v>
      </c>
      <c r="B13" s="91"/>
      <c r="C13" s="91"/>
      <c r="D13" s="91"/>
      <c r="E13" s="91"/>
      <c r="F13" s="91"/>
      <c r="G13" s="91"/>
      <c r="H13" s="91"/>
      <c r="I13" s="92"/>
    </row>
    <row r="14" spans="1:9" ht="15" customHeight="1">
      <c r="A14" s="85" t="s">
        <v>7</v>
      </c>
      <c r="B14" s="82" t="s">
        <v>8</v>
      </c>
      <c r="C14" s="82" t="s">
        <v>9</v>
      </c>
      <c r="D14" s="102" t="s">
        <v>10</v>
      </c>
      <c r="E14" s="82" t="s">
        <v>11</v>
      </c>
      <c r="F14" s="99" t="s">
        <v>12</v>
      </c>
      <c r="G14" s="82" t="s">
        <v>13</v>
      </c>
      <c r="H14" s="82" t="s">
        <v>14</v>
      </c>
      <c r="I14" s="96" t="s">
        <v>15</v>
      </c>
    </row>
    <row r="15" spans="1:9" ht="15">
      <c r="A15" s="86"/>
      <c r="B15" s="83"/>
      <c r="C15" s="83"/>
      <c r="D15" s="103"/>
      <c r="E15" s="83"/>
      <c r="F15" s="100"/>
      <c r="G15" s="83"/>
      <c r="H15" s="83"/>
      <c r="I15" s="97"/>
    </row>
    <row r="16" spans="1:9" ht="15">
      <c r="A16" s="87"/>
      <c r="B16" s="84"/>
      <c r="C16" s="84"/>
      <c r="D16" s="104"/>
      <c r="E16" s="84"/>
      <c r="F16" s="101"/>
      <c r="G16" s="84"/>
      <c r="H16" s="84"/>
      <c r="I16" s="98"/>
    </row>
    <row r="17" spans="1:9" ht="15">
      <c r="A17" s="165" t="s">
        <v>16</v>
      </c>
      <c r="B17" s="166"/>
      <c r="C17" s="166"/>
      <c r="D17" s="166"/>
      <c r="E17" s="166"/>
      <c r="F17" s="166"/>
      <c r="G17" s="166"/>
      <c r="H17" s="167"/>
      <c r="I17" s="12">
        <f>I18</f>
        <v>0</v>
      </c>
    </row>
    <row r="18" spans="1:9" ht="15">
      <c r="A18" s="3" t="s">
        <v>17</v>
      </c>
      <c r="B18" s="4" t="s">
        <v>18</v>
      </c>
      <c r="C18" s="4" t="s">
        <v>19</v>
      </c>
      <c r="D18" s="5" t="s">
        <v>20</v>
      </c>
      <c r="E18" s="4" t="s">
        <v>21</v>
      </c>
      <c r="F18" s="10">
        <v>100</v>
      </c>
      <c r="G18" s="6"/>
      <c r="H18" s="6"/>
      <c r="I18" s="13">
        <f>H18*F18</f>
        <v>0</v>
      </c>
    </row>
    <row r="19" spans="1:9" ht="15">
      <c r="A19" s="173" t="s">
        <v>22</v>
      </c>
      <c r="B19" s="174"/>
      <c r="C19" s="174"/>
      <c r="D19" s="174"/>
      <c r="E19" s="174"/>
      <c r="F19" s="174"/>
      <c r="G19" s="174"/>
      <c r="H19" s="175"/>
      <c r="I19" s="12">
        <f>SUM(I20:I22)</f>
        <v>0</v>
      </c>
    </row>
    <row r="20" spans="1:9" ht="60">
      <c r="A20" s="3" t="s">
        <v>23</v>
      </c>
      <c r="B20" s="4" t="s">
        <v>18</v>
      </c>
      <c r="C20" s="4" t="s">
        <v>24</v>
      </c>
      <c r="D20" s="5" t="s">
        <v>25</v>
      </c>
      <c r="E20" s="4" t="s">
        <v>26</v>
      </c>
      <c r="F20" s="10">
        <v>2080.95</v>
      </c>
      <c r="G20" s="6"/>
      <c r="H20" s="79"/>
      <c r="I20" s="13">
        <f aca="true" t="shared" si="0" ref="I20:I84">H20*F20</f>
        <v>0</v>
      </c>
    </row>
    <row r="21" spans="1:9" ht="75">
      <c r="A21" s="3" t="s">
        <v>27</v>
      </c>
      <c r="B21" s="4" t="s">
        <v>18</v>
      </c>
      <c r="C21" s="4" t="s">
        <v>28</v>
      </c>
      <c r="D21" s="5" t="s">
        <v>29</v>
      </c>
      <c r="E21" s="4" t="s">
        <v>30</v>
      </c>
      <c r="F21" s="10">
        <v>242.8</v>
      </c>
      <c r="G21" s="6"/>
      <c r="H21" s="6"/>
      <c r="I21" s="13">
        <f t="shared" si="0"/>
        <v>0</v>
      </c>
    </row>
    <row r="22" spans="1:9" ht="135">
      <c r="A22" s="3" t="s">
        <v>31</v>
      </c>
      <c r="B22" s="4" t="s">
        <v>18</v>
      </c>
      <c r="C22" s="4" t="s">
        <v>32</v>
      </c>
      <c r="D22" s="5" t="s">
        <v>33</v>
      </c>
      <c r="E22" s="4" t="s">
        <v>34</v>
      </c>
      <c r="F22" s="10">
        <v>0.21</v>
      </c>
      <c r="G22" s="6"/>
      <c r="H22" s="6"/>
      <c r="I22" s="13">
        <f t="shared" si="0"/>
        <v>0</v>
      </c>
    </row>
    <row r="23" spans="1:9" ht="15">
      <c r="A23" s="165" t="s">
        <v>35</v>
      </c>
      <c r="B23" s="166"/>
      <c r="C23" s="166"/>
      <c r="D23" s="166"/>
      <c r="E23" s="166"/>
      <c r="F23" s="166"/>
      <c r="G23" s="166"/>
      <c r="H23" s="167"/>
      <c r="I23" s="12">
        <f>SUM(I24:I29)</f>
        <v>0</v>
      </c>
    </row>
    <row r="24" spans="1:9" ht="90">
      <c r="A24" s="3" t="s">
        <v>36</v>
      </c>
      <c r="B24" s="4" t="s">
        <v>18</v>
      </c>
      <c r="C24" s="4" t="s">
        <v>37</v>
      </c>
      <c r="D24" s="5" t="s">
        <v>38</v>
      </c>
      <c r="E24" s="4" t="s">
        <v>26</v>
      </c>
      <c r="F24" s="10">
        <v>66</v>
      </c>
      <c r="G24" s="6"/>
      <c r="H24" s="6"/>
      <c r="I24" s="13">
        <f t="shared" si="0"/>
        <v>0</v>
      </c>
    </row>
    <row r="25" spans="1:9" ht="135">
      <c r="A25" s="3" t="s">
        <v>39</v>
      </c>
      <c r="B25" s="4" t="s">
        <v>18</v>
      </c>
      <c r="C25" s="4" t="s">
        <v>40</v>
      </c>
      <c r="D25" s="5" t="s">
        <v>41</v>
      </c>
      <c r="E25" s="4" t="s">
        <v>42</v>
      </c>
      <c r="F25" s="10">
        <v>12</v>
      </c>
      <c r="G25" s="6"/>
      <c r="H25" s="6"/>
      <c r="I25" s="13">
        <f t="shared" si="0"/>
        <v>0</v>
      </c>
    </row>
    <row r="26" spans="1:9" ht="135">
      <c r="A26" s="3" t="s">
        <v>43</v>
      </c>
      <c r="B26" s="4" t="s">
        <v>18</v>
      </c>
      <c r="C26" s="4" t="s">
        <v>44</v>
      </c>
      <c r="D26" s="5" t="s">
        <v>45</v>
      </c>
      <c r="E26" s="4" t="s">
        <v>42</v>
      </c>
      <c r="F26" s="10">
        <v>12</v>
      </c>
      <c r="G26" s="6"/>
      <c r="H26" s="6"/>
      <c r="I26" s="13">
        <f t="shared" si="0"/>
        <v>0</v>
      </c>
    </row>
    <row r="27" spans="1:9" ht="75">
      <c r="A27" s="3" t="s">
        <v>46</v>
      </c>
      <c r="B27" s="4" t="s">
        <v>18</v>
      </c>
      <c r="C27" s="4" t="s">
        <v>47</v>
      </c>
      <c r="D27" s="5" t="s">
        <v>48</v>
      </c>
      <c r="E27" s="4" t="s">
        <v>49</v>
      </c>
      <c r="F27" s="10">
        <v>1</v>
      </c>
      <c r="G27" s="6"/>
      <c r="H27" s="6"/>
      <c r="I27" s="13">
        <f t="shared" si="0"/>
        <v>0</v>
      </c>
    </row>
    <row r="28" spans="1:9" ht="60">
      <c r="A28" s="3" t="s">
        <v>50</v>
      </c>
      <c r="B28" s="4" t="s">
        <v>18</v>
      </c>
      <c r="C28" s="4" t="s">
        <v>51</v>
      </c>
      <c r="D28" s="5" t="s">
        <v>52</v>
      </c>
      <c r="E28" s="4" t="s">
        <v>49</v>
      </c>
      <c r="F28" s="10">
        <v>1</v>
      </c>
      <c r="G28" s="6"/>
      <c r="H28" s="6"/>
      <c r="I28" s="13">
        <f t="shared" si="0"/>
        <v>0</v>
      </c>
    </row>
    <row r="29" spans="1:9" ht="45">
      <c r="A29" s="3" t="s">
        <v>53</v>
      </c>
      <c r="B29" s="4" t="s">
        <v>18</v>
      </c>
      <c r="C29" s="4" t="s">
        <v>54</v>
      </c>
      <c r="D29" s="5" t="s">
        <v>55</v>
      </c>
      <c r="E29" s="4" t="s">
        <v>26</v>
      </c>
      <c r="F29" s="10">
        <v>12</v>
      </c>
      <c r="G29" s="6"/>
      <c r="H29" s="6"/>
      <c r="I29" s="13">
        <f t="shared" si="0"/>
        <v>0</v>
      </c>
    </row>
    <row r="30" spans="1:9" ht="15">
      <c r="A30" s="165" t="s">
        <v>56</v>
      </c>
      <c r="B30" s="166"/>
      <c r="C30" s="166"/>
      <c r="D30" s="166"/>
      <c r="E30" s="166"/>
      <c r="F30" s="166"/>
      <c r="G30" s="166"/>
      <c r="H30" s="167"/>
      <c r="I30" s="12">
        <f>SUM(I31:I34)</f>
        <v>0</v>
      </c>
    </row>
    <row r="31" spans="1:9" ht="60">
      <c r="A31" s="3" t="s">
        <v>57</v>
      </c>
      <c r="B31" s="4" t="s">
        <v>18</v>
      </c>
      <c r="C31" s="4" t="s">
        <v>58</v>
      </c>
      <c r="D31" s="5" t="s">
        <v>59</v>
      </c>
      <c r="E31" s="4" t="s">
        <v>60</v>
      </c>
      <c r="F31" s="10">
        <v>24</v>
      </c>
      <c r="G31" s="6"/>
      <c r="H31" s="6"/>
      <c r="I31" s="13">
        <f t="shared" si="0"/>
        <v>0</v>
      </c>
    </row>
    <row r="32" spans="1:9" ht="30">
      <c r="A32" s="3" t="s">
        <v>61</v>
      </c>
      <c r="B32" s="4" t="s">
        <v>18</v>
      </c>
      <c r="C32" s="4" t="s">
        <v>62</v>
      </c>
      <c r="D32" s="5" t="s">
        <v>63</v>
      </c>
      <c r="E32" s="4" t="s">
        <v>60</v>
      </c>
      <c r="F32" s="10">
        <v>312.14</v>
      </c>
      <c r="G32" s="6"/>
      <c r="H32" s="6"/>
      <c r="I32" s="13">
        <f t="shared" si="0"/>
        <v>0</v>
      </c>
    </row>
    <row r="33" spans="1:9" ht="75">
      <c r="A33" s="3" t="s">
        <v>64</v>
      </c>
      <c r="B33" s="4" t="s">
        <v>18</v>
      </c>
      <c r="C33" s="4" t="s">
        <v>65</v>
      </c>
      <c r="D33" s="5" t="s">
        <v>66</v>
      </c>
      <c r="E33" s="4" t="s">
        <v>60</v>
      </c>
      <c r="F33" s="10">
        <v>129</v>
      </c>
      <c r="G33" s="6"/>
      <c r="H33" s="6"/>
      <c r="I33" s="13">
        <f t="shared" si="0"/>
        <v>0</v>
      </c>
    </row>
    <row r="34" spans="1:9" ht="120">
      <c r="A34" s="3" t="s">
        <v>67</v>
      </c>
      <c r="B34" s="4" t="s">
        <v>18</v>
      </c>
      <c r="C34" s="4" t="s">
        <v>68</v>
      </c>
      <c r="D34" s="5" t="s">
        <v>69</v>
      </c>
      <c r="E34" s="4" t="s">
        <v>60</v>
      </c>
      <c r="F34" s="10">
        <v>208.1</v>
      </c>
      <c r="G34" s="6"/>
      <c r="H34" s="6"/>
      <c r="I34" s="13">
        <f t="shared" si="0"/>
        <v>0</v>
      </c>
    </row>
    <row r="35" spans="1:9" ht="15">
      <c r="A35" s="165" t="s">
        <v>70</v>
      </c>
      <c r="B35" s="166"/>
      <c r="C35" s="166"/>
      <c r="D35" s="166"/>
      <c r="E35" s="166"/>
      <c r="F35" s="166"/>
      <c r="G35" s="166"/>
      <c r="H35" s="167"/>
      <c r="I35" s="12">
        <f>SUM(I36:I39)</f>
        <v>0</v>
      </c>
    </row>
    <row r="36" spans="1:9" ht="90">
      <c r="A36" s="3" t="s">
        <v>71</v>
      </c>
      <c r="B36" s="4" t="s">
        <v>18</v>
      </c>
      <c r="C36" s="4" t="s">
        <v>72</v>
      </c>
      <c r="D36" s="5" t="s">
        <v>73</v>
      </c>
      <c r="E36" s="4" t="s">
        <v>74</v>
      </c>
      <c r="F36" s="10">
        <v>26532.12</v>
      </c>
      <c r="G36" s="6"/>
      <c r="H36" s="6"/>
      <c r="I36" s="13">
        <f t="shared" si="0"/>
        <v>0</v>
      </c>
    </row>
    <row r="37" spans="1:9" ht="45">
      <c r="A37" s="3" t="s">
        <v>75</v>
      </c>
      <c r="B37" s="4" t="s">
        <v>18</v>
      </c>
      <c r="C37" s="4" t="s">
        <v>76</v>
      </c>
      <c r="D37" s="5" t="s">
        <v>77</v>
      </c>
      <c r="E37" s="4" t="s">
        <v>78</v>
      </c>
      <c r="F37" s="10">
        <v>120</v>
      </c>
      <c r="G37" s="6"/>
      <c r="H37" s="6"/>
      <c r="I37" s="13">
        <f t="shared" si="0"/>
        <v>0</v>
      </c>
    </row>
    <row r="38" spans="1:9" ht="105">
      <c r="A38" s="3" t="s">
        <v>79</v>
      </c>
      <c r="B38" s="4" t="s">
        <v>18</v>
      </c>
      <c r="C38" s="4" t="s">
        <v>80</v>
      </c>
      <c r="D38" s="5" t="s">
        <v>81</v>
      </c>
      <c r="E38" s="4" t="s">
        <v>82</v>
      </c>
      <c r="F38" s="10">
        <v>1061.31</v>
      </c>
      <c r="G38" s="6"/>
      <c r="H38" s="6"/>
      <c r="I38" s="13">
        <f t="shared" si="0"/>
        <v>0</v>
      </c>
    </row>
    <row r="39" spans="1:9" ht="30">
      <c r="A39" s="3" t="s">
        <v>83</v>
      </c>
      <c r="B39" s="4" t="s">
        <v>18</v>
      </c>
      <c r="C39" s="4" t="s">
        <v>84</v>
      </c>
      <c r="D39" s="5" t="s">
        <v>85</v>
      </c>
      <c r="E39" s="4" t="s">
        <v>49</v>
      </c>
      <c r="F39" s="10">
        <v>4</v>
      </c>
      <c r="G39" s="6"/>
      <c r="H39" s="6"/>
      <c r="I39" s="13">
        <f t="shared" si="0"/>
        <v>0</v>
      </c>
    </row>
    <row r="40" spans="1:9" ht="15">
      <c r="A40" s="165" t="s">
        <v>86</v>
      </c>
      <c r="B40" s="166"/>
      <c r="C40" s="166"/>
      <c r="D40" s="166"/>
      <c r="E40" s="166"/>
      <c r="F40" s="166"/>
      <c r="G40" s="166"/>
      <c r="H40" s="167"/>
      <c r="I40" s="12">
        <f>SUM(I41:I46)</f>
        <v>0</v>
      </c>
    </row>
    <row r="41" spans="1:9" ht="90">
      <c r="A41" s="3" t="s">
        <v>87</v>
      </c>
      <c r="B41" s="4" t="s">
        <v>18</v>
      </c>
      <c r="C41" s="4" t="s">
        <v>88</v>
      </c>
      <c r="D41" s="5" t="s">
        <v>89</v>
      </c>
      <c r="E41" s="4" t="s">
        <v>30</v>
      </c>
      <c r="F41" s="10">
        <v>20</v>
      </c>
      <c r="G41" s="6"/>
      <c r="H41" s="6"/>
      <c r="I41" s="13">
        <f t="shared" si="0"/>
        <v>0</v>
      </c>
    </row>
    <row r="42" spans="1:9" ht="90">
      <c r="A42" s="3" t="s">
        <v>90</v>
      </c>
      <c r="B42" s="4" t="s">
        <v>18</v>
      </c>
      <c r="C42" s="4" t="s">
        <v>91</v>
      </c>
      <c r="D42" s="5" t="s">
        <v>92</v>
      </c>
      <c r="E42" s="4" t="s">
        <v>30</v>
      </c>
      <c r="F42" s="10">
        <v>20</v>
      </c>
      <c r="G42" s="6"/>
      <c r="H42" s="6"/>
      <c r="I42" s="13">
        <f t="shared" si="0"/>
        <v>0</v>
      </c>
    </row>
    <row r="43" spans="1:9" ht="135">
      <c r="A43" s="3" t="s">
        <v>93</v>
      </c>
      <c r="B43" s="4" t="s">
        <v>18</v>
      </c>
      <c r="C43" s="4" t="s">
        <v>94</v>
      </c>
      <c r="D43" s="5" t="s">
        <v>95</v>
      </c>
      <c r="E43" s="4" t="s">
        <v>49</v>
      </c>
      <c r="F43" s="10">
        <v>1</v>
      </c>
      <c r="G43" s="6"/>
      <c r="H43" s="6"/>
      <c r="I43" s="13">
        <f t="shared" si="0"/>
        <v>0</v>
      </c>
    </row>
    <row r="44" spans="1:9" ht="150">
      <c r="A44" s="3" t="s">
        <v>96</v>
      </c>
      <c r="B44" s="4" t="s">
        <v>18</v>
      </c>
      <c r="C44" s="4" t="s">
        <v>97</v>
      </c>
      <c r="D44" s="5" t="s">
        <v>98</v>
      </c>
      <c r="E44" s="4" t="s">
        <v>30</v>
      </c>
      <c r="F44" s="10">
        <v>10</v>
      </c>
      <c r="G44" s="6"/>
      <c r="H44" s="6"/>
      <c r="I44" s="13">
        <f t="shared" si="0"/>
        <v>0</v>
      </c>
    </row>
    <row r="45" spans="1:9" ht="45">
      <c r="A45" s="3" t="s">
        <v>99</v>
      </c>
      <c r="B45" s="4" t="s">
        <v>18</v>
      </c>
      <c r="C45" s="4" t="s">
        <v>100</v>
      </c>
      <c r="D45" s="5" t="s">
        <v>101</v>
      </c>
      <c r="E45" s="4" t="s">
        <v>30</v>
      </c>
      <c r="F45" s="10">
        <v>20</v>
      </c>
      <c r="G45" s="6"/>
      <c r="H45" s="6"/>
      <c r="I45" s="13">
        <f t="shared" si="0"/>
        <v>0</v>
      </c>
    </row>
    <row r="46" spans="1:9" ht="45">
      <c r="A46" s="3" t="s">
        <v>102</v>
      </c>
      <c r="B46" s="4" t="s">
        <v>18</v>
      </c>
      <c r="C46" s="4" t="s">
        <v>103</v>
      </c>
      <c r="D46" s="5" t="s">
        <v>104</v>
      </c>
      <c r="E46" s="4" t="s">
        <v>30</v>
      </c>
      <c r="F46" s="10">
        <v>20</v>
      </c>
      <c r="G46" s="6"/>
      <c r="H46" s="6"/>
      <c r="I46" s="13">
        <f t="shared" si="0"/>
        <v>0</v>
      </c>
    </row>
    <row r="47" spans="1:9" ht="15">
      <c r="A47" s="165" t="s">
        <v>105</v>
      </c>
      <c r="B47" s="166"/>
      <c r="C47" s="166"/>
      <c r="D47" s="166"/>
      <c r="E47" s="166"/>
      <c r="F47" s="166"/>
      <c r="G47" s="166"/>
      <c r="H47" s="167"/>
      <c r="I47" s="12">
        <f>SUM(I48:I51)</f>
        <v>0</v>
      </c>
    </row>
    <row r="48" spans="1:9" ht="150">
      <c r="A48" s="3" t="s">
        <v>106</v>
      </c>
      <c r="B48" s="4" t="s">
        <v>18</v>
      </c>
      <c r="C48" s="4" t="s">
        <v>107</v>
      </c>
      <c r="D48" s="5" t="s">
        <v>108</v>
      </c>
      <c r="E48" s="4" t="s">
        <v>26</v>
      </c>
      <c r="F48" s="10">
        <v>860</v>
      </c>
      <c r="G48" s="6"/>
      <c r="H48" s="6"/>
      <c r="I48" s="13">
        <f t="shared" si="0"/>
        <v>0</v>
      </c>
    </row>
    <row r="49" spans="1:9" ht="30">
      <c r="A49" s="3" t="s">
        <v>109</v>
      </c>
      <c r="B49" s="4" t="s">
        <v>18</v>
      </c>
      <c r="C49" s="4" t="s">
        <v>110</v>
      </c>
      <c r="D49" s="5" t="s">
        <v>111</v>
      </c>
      <c r="E49" s="4" t="s">
        <v>60</v>
      </c>
      <c r="F49" s="10">
        <v>172</v>
      </c>
      <c r="G49" s="6"/>
      <c r="H49" s="6"/>
      <c r="I49" s="13">
        <f t="shared" si="0"/>
        <v>0</v>
      </c>
    </row>
    <row r="50" spans="1:9" ht="105">
      <c r="A50" s="3" t="s">
        <v>112</v>
      </c>
      <c r="B50" s="4" t="s">
        <v>18</v>
      </c>
      <c r="C50" s="4" t="s">
        <v>113</v>
      </c>
      <c r="D50" s="5" t="s">
        <v>114</v>
      </c>
      <c r="E50" s="4" t="s">
        <v>30</v>
      </c>
      <c r="F50" s="10">
        <v>185</v>
      </c>
      <c r="G50" s="6"/>
      <c r="H50" s="6"/>
      <c r="I50" s="13">
        <f t="shared" si="0"/>
        <v>0</v>
      </c>
    </row>
    <row r="51" spans="1:9" ht="120">
      <c r="A51" s="3" t="s">
        <v>115</v>
      </c>
      <c r="B51" s="4" t="s">
        <v>18</v>
      </c>
      <c r="C51" s="4" t="s">
        <v>116</v>
      </c>
      <c r="D51" s="5" t="s">
        <v>117</v>
      </c>
      <c r="E51" s="4" t="s">
        <v>26</v>
      </c>
      <c r="F51" s="10">
        <v>686.52</v>
      </c>
      <c r="G51" s="6"/>
      <c r="H51" s="6"/>
      <c r="I51" s="13">
        <f t="shared" si="0"/>
        <v>0</v>
      </c>
    </row>
    <row r="52" spans="1:9" ht="15">
      <c r="A52" s="165" t="s">
        <v>118</v>
      </c>
      <c r="B52" s="166"/>
      <c r="C52" s="166"/>
      <c r="D52" s="166"/>
      <c r="E52" s="166"/>
      <c r="F52" s="166"/>
      <c r="G52" s="166"/>
      <c r="H52" s="167"/>
      <c r="I52" s="12">
        <f>SUM(I53:I65)</f>
        <v>0</v>
      </c>
    </row>
    <row r="53" spans="1:9" ht="45">
      <c r="A53" s="3" t="s">
        <v>119</v>
      </c>
      <c r="B53" s="4" t="s">
        <v>18</v>
      </c>
      <c r="C53" s="4" t="s">
        <v>120</v>
      </c>
      <c r="D53" s="5" t="s">
        <v>121</v>
      </c>
      <c r="E53" s="4" t="s">
        <v>26</v>
      </c>
      <c r="F53" s="10">
        <v>189.98</v>
      </c>
      <c r="G53" s="6"/>
      <c r="H53" s="6"/>
      <c r="I53" s="13">
        <f t="shared" si="0"/>
        <v>0</v>
      </c>
    </row>
    <row r="54" spans="1:9" ht="30">
      <c r="A54" s="3" t="s">
        <v>122</v>
      </c>
      <c r="B54" s="4" t="s">
        <v>18</v>
      </c>
      <c r="C54" s="4" t="s">
        <v>123</v>
      </c>
      <c r="D54" s="5" t="s">
        <v>124</v>
      </c>
      <c r="E54" s="4" t="s">
        <v>60</v>
      </c>
      <c r="F54" s="10">
        <v>28.4955</v>
      </c>
      <c r="G54" s="6"/>
      <c r="H54" s="6"/>
      <c r="I54" s="13">
        <f t="shared" si="0"/>
        <v>0</v>
      </c>
    </row>
    <row r="55" spans="1:9" ht="75">
      <c r="A55" s="3" t="s">
        <v>125</v>
      </c>
      <c r="B55" s="4" t="s">
        <v>18</v>
      </c>
      <c r="C55" s="4" t="s">
        <v>126</v>
      </c>
      <c r="D55" s="5" t="s">
        <v>127</v>
      </c>
      <c r="E55" s="4" t="s">
        <v>49</v>
      </c>
      <c r="F55" s="10">
        <v>5</v>
      </c>
      <c r="G55" s="6"/>
      <c r="H55" s="6"/>
      <c r="I55" s="13">
        <f t="shared" si="0"/>
        <v>0</v>
      </c>
    </row>
    <row r="56" spans="1:9" ht="45">
      <c r="A56" s="3" t="s">
        <v>128</v>
      </c>
      <c r="B56" s="4" t="s">
        <v>18</v>
      </c>
      <c r="C56" s="4" t="s">
        <v>129</v>
      </c>
      <c r="D56" s="5" t="s">
        <v>130</v>
      </c>
      <c r="E56" s="4" t="s">
        <v>30</v>
      </c>
      <c r="F56" s="10">
        <v>17.07</v>
      </c>
      <c r="G56" s="6"/>
      <c r="H56" s="6"/>
      <c r="I56" s="13">
        <f t="shared" si="0"/>
        <v>0</v>
      </c>
    </row>
    <row r="57" spans="1:9" ht="60">
      <c r="A57" s="3" t="s">
        <v>131</v>
      </c>
      <c r="B57" s="4" t="s">
        <v>18</v>
      </c>
      <c r="C57" s="4" t="s">
        <v>132</v>
      </c>
      <c r="D57" s="5" t="s">
        <v>133</v>
      </c>
      <c r="E57" s="4" t="s">
        <v>49</v>
      </c>
      <c r="F57" s="10">
        <v>16</v>
      </c>
      <c r="G57" s="6"/>
      <c r="H57" s="6"/>
      <c r="I57" s="13">
        <f t="shared" si="0"/>
        <v>0</v>
      </c>
    </row>
    <row r="58" spans="1:9" ht="90">
      <c r="A58" s="3" t="s">
        <v>134</v>
      </c>
      <c r="B58" s="4" t="s">
        <v>135</v>
      </c>
      <c r="C58" s="4" t="s">
        <v>471</v>
      </c>
      <c r="D58" s="5" t="s">
        <v>136</v>
      </c>
      <c r="E58" s="4" t="s">
        <v>49</v>
      </c>
      <c r="F58" s="10">
        <v>24</v>
      </c>
      <c r="G58" s="6"/>
      <c r="H58" s="6"/>
      <c r="I58" s="13">
        <f t="shared" si="0"/>
        <v>0</v>
      </c>
    </row>
    <row r="59" spans="1:9" ht="105">
      <c r="A59" s="3" t="s">
        <v>137</v>
      </c>
      <c r="B59" s="4" t="s">
        <v>135</v>
      </c>
      <c r="C59" s="4" t="s">
        <v>472</v>
      </c>
      <c r="D59" s="5" t="s">
        <v>138</v>
      </c>
      <c r="E59" s="4" t="s">
        <v>49</v>
      </c>
      <c r="F59" s="10">
        <v>24</v>
      </c>
      <c r="G59" s="6"/>
      <c r="H59" s="6"/>
      <c r="I59" s="13">
        <f t="shared" si="0"/>
        <v>0</v>
      </c>
    </row>
    <row r="60" spans="1:9" ht="45">
      <c r="A60" s="3" t="s">
        <v>139</v>
      </c>
      <c r="B60" s="4" t="s">
        <v>18</v>
      </c>
      <c r="C60" s="4" t="s">
        <v>174</v>
      </c>
      <c r="D60" s="5" t="s">
        <v>175</v>
      </c>
      <c r="E60" s="4" t="s">
        <v>26</v>
      </c>
      <c r="F60" s="10">
        <v>32.45</v>
      </c>
      <c r="G60" s="6"/>
      <c r="H60" s="6"/>
      <c r="I60" s="13">
        <f t="shared" si="0"/>
        <v>0</v>
      </c>
    </row>
    <row r="61" spans="1:9" ht="90">
      <c r="A61" s="3" t="s">
        <v>140</v>
      </c>
      <c r="B61" s="4" t="s">
        <v>18</v>
      </c>
      <c r="C61" s="4" t="s">
        <v>473</v>
      </c>
      <c r="D61" s="5" t="s">
        <v>474</v>
      </c>
      <c r="E61" s="4" t="s">
        <v>49</v>
      </c>
      <c r="F61" s="10">
        <v>1</v>
      </c>
      <c r="G61" s="6"/>
      <c r="H61" s="6"/>
      <c r="I61" s="13">
        <f t="shared" si="0"/>
        <v>0</v>
      </c>
    </row>
    <row r="62" spans="1:9" ht="90">
      <c r="A62" s="3" t="s">
        <v>141</v>
      </c>
      <c r="B62" s="4" t="s">
        <v>18</v>
      </c>
      <c r="C62" s="4" t="s">
        <v>475</v>
      </c>
      <c r="D62" s="5" t="s">
        <v>476</v>
      </c>
      <c r="E62" s="4" t="s">
        <v>49</v>
      </c>
      <c r="F62" s="10">
        <v>1</v>
      </c>
      <c r="G62" s="6"/>
      <c r="H62" s="6"/>
      <c r="I62" s="13">
        <f t="shared" si="0"/>
        <v>0</v>
      </c>
    </row>
    <row r="63" spans="1:9" ht="75">
      <c r="A63" s="3" t="s">
        <v>142</v>
      </c>
      <c r="B63" s="4" t="s">
        <v>18</v>
      </c>
      <c r="C63" s="4" t="s">
        <v>477</v>
      </c>
      <c r="D63" s="5" t="s">
        <v>478</v>
      </c>
      <c r="E63" s="4" t="s">
        <v>49</v>
      </c>
      <c r="F63" s="10">
        <v>1</v>
      </c>
      <c r="G63" s="6"/>
      <c r="H63" s="6"/>
      <c r="I63" s="13">
        <f t="shared" si="0"/>
        <v>0</v>
      </c>
    </row>
    <row r="64" spans="1:9" ht="105">
      <c r="A64" s="168" t="s">
        <v>469</v>
      </c>
      <c r="B64" s="169" t="s">
        <v>18</v>
      </c>
      <c r="C64" s="169" t="s">
        <v>479</v>
      </c>
      <c r="D64" s="170" t="s">
        <v>480</v>
      </c>
      <c r="E64" s="171" t="s">
        <v>49</v>
      </c>
      <c r="F64" s="172">
        <v>1</v>
      </c>
      <c r="G64" s="169"/>
      <c r="H64" s="169"/>
      <c r="I64" s="13">
        <f t="shared" si="0"/>
        <v>0</v>
      </c>
    </row>
    <row r="65" spans="1:9" ht="60">
      <c r="A65" s="3" t="s">
        <v>470</v>
      </c>
      <c r="B65" s="4" t="s">
        <v>18</v>
      </c>
      <c r="C65" s="4" t="s">
        <v>481</v>
      </c>
      <c r="D65" s="5" t="s">
        <v>482</v>
      </c>
      <c r="E65" s="4" t="s">
        <v>49</v>
      </c>
      <c r="F65" s="10">
        <v>1</v>
      </c>
      <c r="G65" s="6"/>
      <c r="H65" s="6"/>
      <c r="I65" s="13">
        <f t="shared" si="0"/>
        <v>0</v>
      </c>
    </row>
    <row r="66" spans="1:9" ht="15">
      <c r="A66" s="165" t="s">
        <v>143</v>
      </c>
      <c r="B66" s="166"/>
      <c r="C66" s="166"/>
      <c r="D66" s="166"/>
      <c r="E66" s="166"/>
      <c r="F66" s="166"/>
      <c r="G66" s="166"/>
      <c r="H66" s="167"/>
      <c r="I66" s="12">
        <f>SUM(I67:I68)</f>
        <v>0</v>
      </c>
    </row>
    <row r="67" spans="1:9" ht="105">
      <c r="A67" s="176" t="s">
        <v>144</v>
      </c>
      <c r="B67" s="169" t="s">
        <v>18</v>
      </c>
      <c r="C67" s="169" t="s">
        <v>145</v>
      </c>
      <c r="D67" s="170" t="s">
        <v>146</v>
      </c>
      <c r="E67" s="169" t="s">
        <v>60</v>
      </c>
      <c r="F67" s="169">
        <v>5.15</v>
      </c>
      <c r="G67" s="169"/>
      <c r="H67" s="169"/>
      <c r="I67" s="13">
        <f t="shared" si="0"/>
        <v>0</v>
      </c>
    </row>
    <row r="68" spans="1:9" ht="90">
      <c r="A68" s="3" t="s">
        <v>147</v>
      </c>
      <c r="B68" s="4" t="s">
        <v>18</v>
      </c>
      <c r="C68" s="4" t="s">
        <v>148</v>
      </c>
      <c r="D68" s="5" t="s">
        <v>149</v>
      </c>
      <c r="E68" s="4" t="s">
        <v>26</v>
      </c>
      <c r="F68" s="10">
        <v>27.27</v>
      </c>
      <c r="G68" s="6"/>
      <c r="H68" s="6"/>
      <c r="I68" s="13">
        <f t="shared" si="0"/>
        <v>0</v>
      </c>
    </row>
    <row r="69" spans="1:9" ht="15">
      <c r="A69" s="165" t="s">
        <v>150</v>
      </c>
      <c r="B69" s="166"/>
      <c r="C69" s="166"/>
      <c r="D69" s="166"/>
      <c r="E69" s="166"/>
      <c r="F69" s="166"/>
      <c r="G69" s="166"/>
      <c r="H69" s="167"/>
      <c r="I69" s="12">
        <f>I70</f>
        <v>0</v>
      </c>
    </row>
    <row r="70" spans="1:9" ht="75">
      <c r="A70" s="176" t="s">
        <v>151</v>
      </c>
      <c r="B70" s="169" t="s">
        <v>18</v>
      </c>
      <c r="C70" s="169" t="s">
        <v>152</v>
      </c>
      <c r="D70" s="170" t="s">
        <v>153</v>
      </c>
      <c r="E70" s="169" t="s">
        <v>26</v>
      </c>
      <c r="F70" s="169">
        <v>47.82</v>
      </c>
      <c r="G70" s="169"/>
      <c r="H70" s="169"/>
      <c r="I70" s="13">
        <f t="shared" si="0"/>
        <v>0</v>
      </c>
    </row>
    <row r="71" spans="1:9" ht="15">
      <c r="A71" s="165" t="s">
        <v>154</v>
      </c>
      <c r="B71" s="166"/>
      <c r="C71" s="166"/>
      <c r="D71" s="166"/>
      <c r="E71" s="166"/>
      <c r="F71" s="166"/>
      <c r="G71" s="166"/>
      <c r="H71" s="167"/>
      <c r="I71" s="12">
        <f>SUM(I72:I78)</f>
        <v>0</v>
      </c>
    </row>
    <row r="72" spans="1:9" ht="45">
      <c r="A72" s="3" t="s">
        <v>155</v>
      </c>
      <c r="B72" s="4" t="s">
        <v>18</v>
      </c>
      <c r="C72" s="4" t="s">
        <v>156</v>
      </c>
      <c r="D72" s="5" t="s">
        <v>157</v>
      </c>
      <c r="E72" s="4" t="s">
        <v>26</v>
      </c>
      <c r="F72" s="10">
        <v>95.64</v>
      </c>
      <c r="G72" s="6"/>
      <c r="H72" s="6"/>
      <c r="I72" s="13">
        <f t="shared" si="0"/>
        <v>0</v>
      </c>
    </row>
    <row r="73" spans="1:9" ht="45">
      <c r="A73" s="3" t="s">
        <v>158</v>
      </c>
      <c r="B73" s="4" t="s">
        <v>18</v>
      </c>
      <c r="C73" s="4" t="s">
        <v>159</v>
      </c>
      <c r="D73" s="5" t="s">
        <v>160</v>
      </c>
      <c r="E73" s="4" t="s">
        <v>26</v>
      </c>
      <c r="F73" s="10">
        <v>49.459999999999994</v>
      </c>
      <c r="G73" s="6"/>
      <c r="H73" s="6"/>
      <c r="I73" s="13">
        <f t="shared" si="0"/>
        <v>0</v>
      </c>
    </row>
    <row r="74" spans="1:9" ht="60">
      <c r="A74" s="3" t="s">
        <v>161</v>
      </c>
      <c r="B74" s="4" t="s">
        <v>18</v>
      </c>
      <c r="C74" s="4" t="s">
        <v>162</v>
      </c>
      <c r="D74" s="5" t="s">
        <v>163</v>
      </c>
      <c r="E74" s="4" t="s">
        <v>26</v>
      </c>
      <c r="F74" s="10">
        <v>24.419999999999998</v>
      </c>
      <c r="G74" s="6"/>
      <c r="H74" s="6"/>
      <c r="I74" s="13">
        <f t="shared" si="0"/>
        <v>0</v>
      </c>
    </row>
    <row r="75" spans="1:9" ht="120">
      <c r="A75" s="3" t="s">
        <v>164</v>
      </c>
      <c r="B75" s="4" t="s">
        <v>18</v>
      </c>
      <c r="C75" s="4" t="s">
        <v>165</v>
      </c>
      <c r="D75" s="5" t="s">
        <v>166</v>
      </c>
      <c r="E75" s="4" t="s">
        <v>26</v>
      </c>
      <c r="F75" s="10">
        <v>5.12</v>
      </c>
      <c r="G75" s="6"/>
      <c r="H75" s="6"/>
      <c r="I75" s="13">
        <f t="shared" si="0"/>
        <v>0</v>
      </c>
    </row>
    <row r="76" spans="1:9" ht="75">
      <c r="A76" s="3" t="s">
        <v>167</v>
      </c>
      <c r="B76" s="4" t="s">
        <v>18</v>
      </c>
      <c r="C76" s="4" t="s">
        <v>168</v>
      </c>
      <c r="D76" s="5" t="s">
        <v>169</v>
      </c>
      <c r="E76" s="4" t="s">
        <v>30</v>
      </c>
      <c r="F76" s="10">
        <v>2.4000000000000004</v>
      </c>
      <c r="G76" s="6"/>
      <c r="H76" s="6"/>
      <c r="I76" s="13">
        <f t="shared" si="0"/>
        <v>0</v>
      </c>
    </row>
    <row r="77" spans="1:9" ht="135">
      <c r="A77" s="3" t="s">
        <v>170</v>
      </c>
      <c r="B77" s="4" t="s">
        <v>18</v>
      </c>
      <c r="C77" s="4" t="s">
        <v>171</v>
      </c>
      <c r="D77" s="5" t="s">
        <v>172</v>
      </c>
      <c r="E77" s="4" t="s">
        <v>26</v>
      </c>
      <c r="F77" s="10">
        <v>444.62</v>
      </c>
      <c r="G77" s="6"/>
      <c r="H77" s="6"/>
      <c r="I77" s="13">
        <f t="shared" si="0"/>
        <v>0</v>
      </c>
    </row>
    <row r="78" spans="1:9" ht="45">
      <c r="A78" s="80" t="s">
        <v>173</v>
      </c>
      <c r="B78" s="81" t="s">
        <v>18</v>
      </c>
      <c r="C78" s="81" t="s">
        <v>174</v>
      </c>
      <c r="D78" s="5" t="s">
        <v>175</v>
      </c>
      <c r="E78" s="81" t="s">
        <v>26</v>
      </c>
      <c r="F78" s="10">
        <v>39.446000000000005</v>
      </c>
      <c r="G78" s="6"/>
      <c r="H78" s="6"/>
      <c r="I78" s="13">
        <f t="shared" si="0"/>
        <v>0</v>
      </c>
    </row>
    <row r="79" spans="1:9" ht="15">
      <c r="A79" s="165" t="s">
        <v>176</v>
      </c>
      <c r="B79" s="166"/>
      <c r="C79" s="166"/>
      <c r="D79" s="166"/>
      <c r="E79" s="166"/>
      <c r="F79" s="166"/>
      <c r="G79" s="166"/>
      <c r="H79" s="167"/>
      <c r="I79" s="12">
        <f>SUM(I80:I86)</f>
        <v>0</v>
      </c>
    </row>
    <row r="80" spans="1:9" ht="90">
      <c r="A80" s="3" t="s">
        <v>177</v>
      </c>
      <c r="B80" s="4" t="s">
        <v>18</v>
      </c>
      <c r="C80" s="4" t="s">
        <v>178</v>
      </c>
      <c r="D80" s="5" t="s">
        <v>179</v>
      </c>
      <c r="E80" s="4" t="s">
        <v>30</v>
      </c>
      <c r="F80" s="10">
        <v>24.03</v>
      </c>
      <c r="G80" s="6"/>
      <c r="H80" s="6"/>
      <c r="I80" s="13">
        <f t="shared" si="0"/>
        <v>0</v>
      </c>
    </row>
    <row r="81" spans="1:9" ht="45">
      <c r="A81" s="3" t="s">
        <v>180</v>
      </c>
      <c r="B81" s="4" t="s">
        <v>18</v>
      </c>
      <c r="C81" s="4" t="s">
        <v>181</v>
      </c>
      <c r="D81" s="5" t="s">
        <v>182</v>
      </c>
      <c r="E81" s="4" t="s">
        <v>26</v>
      </c>
      <c r="F81" s="10">
        <v>5.040000000000001</v>
      </c>
      <c r="G81" s="6"/>
      <c r="H81" s="6"/>
      <c r="I81" s="13">
        <f t="shared" si="0"/>
        <v>0</v>
      </c>
    </row>
    <row r="82" spans="1:9" ht="105">
      <c r="A82" s="3" t="s">
        <v>183</v>
      </c>
      <c r="B82" s="4" t="s">
        <v>135</v>
      </c>
      <c r="C82" s="4" t="s">
        <v>184</v>
      </c>
      <c r="D82" s="5" t="s">
        <v>185</v>
      </c>
      <c r="E82" s="4" t="s">
        <v>186</v>
      </c>
      <c r="F82" s="10">
        <v>686.52</v>
      </c>
      <c r="G82" s="6"/>
      <c r="H82" s="6"/>
      <c r="I82" s="13">
        <f t="shared" si="0"/>
        <v>0</v>
      </c>
    </row>
    <row r="83" spans="1:9" ht="150">
      <c r="A83" s="3" t="s">
        <v>187</v>
      </c>
      <c r="B83" s="4" t="s">
        <v>18</v>
      </c>
      <c r="C83" s="4" t="s">
        <v>188</v>
      </c>
      <c r="D83" s="5" t="s">
        <v>189</v>
      </c>
      <c r="E83" s="4" t="s">
        <v>49</v>
      </c>
      <c r="F83" s="10">
        <v>3</v>
      </c>
      <c r="G83" s="6"/>
      <c r="H83" s="6"/>
      <c r="I83" s="13">
        <f t="shared" si="0"/>
        <v>0</v>
      </c>
    </row>
    <row r="84" spans="1:9" ht="90">
      <c r="A84" s="3" t="s">
        <v>190</v>
      </c>
      <c r="B84" s="4" t="s">
        <v>18</v>
      </c>
      <c r="C84" s="4" t="s">
        <v>483</v>
      </c>
      <c r="D84" s="5" t="s">
        <v>484</v>
      </c>
      <c r="E84" s="4" t="s">
        <v>26</v>
      </c>
      <c r="F84" s="10">
        <v>10.08</v>
      </c>
      <c r="G84" s="6"/>
      <c r="H84" s="6"/>
      <c r="I84" s="13">
        <f t="shared" si="0"/>
        <v>0</v>
      </c>
    </row>
    <row r="85" spans="1:9" ht="45">
      <c r="A85" s="3" t="s">
        <v>191</v>
      </c>
      <c r="B85" s="4" t="s">
        <v>18</v>
      </c>
      <c r="C85" s="4" t="s">
        <v>485</v>
      </c>
      <c r="D85" s="5" t="s">
        <v>486</v>
      </c>
      <c r="E85" s="4" t="s">
        <v>26</v>
      </c>
      <c r="F85" s="10">
        <v>12.510000000000002</v>
      </c>
      <c r="G85" s="6"/>
      <c r="H85" s="6"/>
      <c r="I85" s="13">
        <f aca="true" t="shared" si="1" ref="I85:I149">H85*F85</f>
        <v>0</v>
      </c>
    </row>
    <row r="86" spans="1:9" ht="45">
      <c r="A86" s="3" t="s">
        <v>192</v>
      </c>
      <c r="B86" s="4" t="s">
        <v>18</v>
      </c>
      <c r="C86" s="4" t="s">
        <v>487</v>
      </c>
      <c r="D86" s="5" t="s">
        <v>488</v>
      </c>
      <c r="E86" s="4" t="s">
        <v>26</v>
      </c>
      <c r="F86" s="10">
        <v>12.510000000000002</v>
      </c>
      <c r="G86" s="6"/>
      <c r="H86" s="6"/>
      <c r="I86" s="13">
        <f t="shared" si="1"/>
        <v>0</v>
      </c>
    </row>
    <row r="87" spans="1:9" ht="15">
      <c r="A87" s="165" t="s">
        <v>193</v>
      </c>
      <c r="B87" s="166"/>
      <c r="C87" s="166"/>
      <c r="D87" s="166"/>
      <c r="E87" s="166"/>
      <c r="F87" s="166"/>
      <c r="G87" s="166"/>
      <c r="H87" s="167"/>
      <c r="I87" s="12">
        <f>SUM(I88:I114)</f>
        <v>0</v>
      </c>
    </row>
    <row r="88" spans="1:9" ht="120">
      <c r="A88" s="3" t="s">
        <v>194</v>
      </c>
      <c r="B88" s="4" t="s">
        <v>18</v>
      </c>
      <c r="C88" s="4" t="s">
        <v>195</v>
      </c>
      <c r="D88" s="5" t="s">
        <v>196</v>
      </c>
      <c r="E88" s="4" t="s">
        <v>49</v>
      </c>
      <c r="F88" s="10">
        <v>1</v>
      </c>
      <c r="G88" s="6"/>
      <c r="H88" s="6"/>
      <c r="I88" s="13">
        <f t="shared" si="1"/>
        <v>0</v>
      </c>
    </row>
    <row r="89" spans="1:9" ht="15">
      <c r="A89" s="3" t="s">
        <v>197</v>
      </c>
      <c r="B89" s="4" t="s">
        <v>18</v>
      </c>
      <c r="C89" s="4" t="s">
        <v>198</v>
      </c>
      <c r="D89" s="5" t="s">
        <v>199</v>
      </c>
      <c r="E89" s="4" t="s">
        <v>49</v>
      </c>
      <c r="F89" s="10">
        <v>1</v>
      </c>
      <c r="G89" s="6"/>
      <c r="H89" s="6"/>
      <c r="I89" s="13">
        <f t="shared" si="1"/>
        <v>0</v>
      </c>
    </row>
    <row r="90" spans="1:9" ht="120">
      <c r="A90" s="3" t="s">
        <v>200</v>
      </c>
      <c r="B90" s="4" t="s">
        <v>18</v>
      </c>
      <c r="C90" s="4" t="s">
        <v>201</v>
      </c>
      <c r="D90" s="5" t="s">
        <v>202</v>
      </c>
      <c r="E90" s="4" t="s">
        <v>49</v>
      </c>
      <c r="F90" s="10">
        <v>2</v>
      </c>
      <c r="G90" s="6"/>
      <c r="H90" s="6"/>
      <c r="I90" s="13">
        <f t="shared" si="1"/>
        <v>0</v>
      </c>
    </row>
    <row r="91" spans="1:9" ht="30">
      <c r="A91" s="3" t="s">
        <v>203</v>
      </c>
      <c r="B91" s="4" t="s">
        <v>18</v>
      </c>
      <c r="C91" s="4" t="s">
        <v>204</v>
      </c>
      <c r="D91" s="5" t="s">
        <v>205</v>
      </c>
      <c r="E91" s="4" t="s">
        <v>49</v>
      </c>
      <c r="F91" s="10">
        <v>2</v>
      </c>
      <c r="G91" s="6"/>
      <c r="H91" s="6"/>
      <c r="I91" s="13">
        <f t="shared" si="1"/>
        <v>0</v>
      </c>
    </row>
    <row r="92" spans="1:9" ht="60">
      <c r="A92" s="3" t="s">
        <v>206</v>
      </c>
      <c r="B92" s="4" t="s">
        <v>18</v>
      </c>
      <c r="C92" s="4" t="s">
        <v>207</v>
      </c>
      <c r="D92" s="5" t="s">
        <v>208</v>
      </c>
      <c r="E92" s="4" t="s">
        <v>49</v>
      </c>
      <c r="F92" s="10">
        <v>2</v>
      </c>
      <c r="G92" s="6"/>
      <c r="H92" s="6"/>
      <c r="I92" s="13">
        <f t="shared" si="1"/>
        <v>0</v>
      </c>
    </row>
    <row r="93" spans="1:9" ht="75">
      <c r="A93" s="3" t="s">
        <v>209</v>
      </c>
      <c r="B93" s="4" t="s">
        <v>18</v>
      </c>
      <c r="C93" s="4" t="s">
        <v>210</v>
      </c>
      <c r="D93" s="5" t="s">
        <v>211</v>
      </c>
      <c r="E93" s="4" t="s">
        <v>49</v>
      </c>
      <c r="F93" s="10">
        <v>3</v>
      </c>
      <c r="G93" s="6"/>
      <c r="H93" s="6"/>
      <c r="I93" s="13">
        <f t="shared" si="1"/>
        <v>0</v>
      </c>
    </row>
    <row r="94" spans="1:9" ht="60">
      <c r="A94" s="3" t="s">
        <v>212</v>
      </c>
      <c r="B94" s="4" t="s">
        <v>18</v>
      </c>
      <c r="C94" s="4" t="s">
        <v>213</v>
      </c>
      <c r="D94" s="5" t="s">
        <v>214</v>
      </c>
      <c r="E94" s="4" t="s">
        <v>49</v>
      </c>
      <c r="F94" s="10">
        <v>2</v>
      </c>
      <c r="G94" s="6"/>
      <c r="H94" s="6"/>
      <c r="I94" s="13">
        <f t="shared" si="1"/>
        <v>0</v>
      </c>
    </row>
    <row r="95" spans="1:9" ht="120">
      <c r="A95" s="3" t="s">
        <v>215</v>
      </c>
      <c r="B95" s="4" t="s">
        <v>18</v>
      </c>
      <c r="C95" s="4" t="s">
        <v>216</v>
      </c>
      <c r="D95" s="5" t="s">
        <v>217</v>
      </c>
      <c r="E95" s="4" t="s">
        <v>49</v>
      </c>
      <c r="F95" s="10">
        <v>2</v>
      </c>
      <c r="G95" s="6"/>
      <c r="H95" s="6"/>
      <c r="I95" s="13">
        <f t="shared" si="1"/>
        <v>0</v>
      </c>
    </row>
    <row r="96" spans="1:9" ht="75">
      <c r="A96" s="3" t="s">
        <v>218</v>
      </c>
      <c r="B96" s="4" t="s">
        <v>18</v>
      </c>
      <c r="C96" s="4" t="s">
        <v>219</v>
      </c>
      <c r="D96" s="5" t="s">
        <v>220</v>
      </c>
      <c r="E96" s="4" t="s">
        <v>49</v>
      </c>
      <c r="F96" s="10">
        <v>2</v>
      </c>
      <c r="G96" s="6"/>
      <c r="H96" s="6"/>
      <c r="I96" s="13">
        <f t="shared" si="1"/>
        <v>0</v>
      </c>
    </row>
    <row r="97" spans="1:9" ht="90">
      <c r="A97" s="3" t="s">
        <v>221</v>
      </c>
      <c r="B97" s="4" t="s">
        <v>18</v>
      </c>
      <c r="C97" s="4" t="s">
        <v>222</v>
      </c>
      <c r="D97" s="5" t="s">
        <v>223</v>
      </c>
      <c r="E97" s="4" t="s">
        <v>49</v>
      </c>
      <c r="F97" s="10">
        <v>1</v>
      </c>
      <c r="G97" s="6"/>
      <c r="H97" s="6"/>
      <c r="I97" s="13">
        <f t="shared" si="1"/>
        <v>0</v>
      </c>
    </row>
    <row r="98" spans="1:9" ht="45">
      <c r="A98" s="3" t="s">
        <v>224</v>
      </c>
      <c r="B98" s="4" t="s">
        <v>18</v>
      </c>
      <c r="C98" s="4" t="s">
        <v>225</v>
      </c>
      <c r="D98" s="5" t="s">
        <v>226</v>
      </c>
      <c r="E98" s="4" t="s">
        <v>49</v>
      </c>
      <c r="F98" s="10">
        <v>1</v>
      </c>
      <c r="G98" s="6"/>
      <c r="H98" s="6"/>
      <c r="I98" s="13">
        <f t="shared" si="1"/>
        <v>0</v>
      </c>
    </row>
    <row r="99" spans="1:9" ht="60">
      <c r="A99" s="3" t="s">
        <v>227</v>
      </c>
      <c r="B99" s="4" t="s">
        <v>18</v>
      </c>
      <c r="C99" s="4" t="s">
        <v>228</v>
      </c>
      <c r="D99" s="5" t="s">
        <v>229</v>
      </c>
      <c r="E99" s="4" t="s">
        <v>30</v>
      </c>
      <c r="F99" s="10">
        <v>9.99</v>
      </c>
      <c r="G99" s="6"/>
      <c r="H99" s="6"/>
      <c r="I99" s="13">
        <f t="shared" si="1"/>
        <v>0</v>
      </c>
    </row>
    <row r="100" spans="1:9" ht="60">
      <c r="A100" s="3" t="s">
        <v>230</v>
      </c>
      <c r="B100" s="4" t="s">
        <v>18</v>
      </c>
      <c r="C100" s="4" t="s">
        <v>231</v>
      </c>
      <c r="D100" s="5" t="s">
        <v>232</v>
      </c>
      <c r="E100" s="4" t="s">
        <v>30</v>
      </c>
      <c r="F100" s="10">
        <v>10</v>
      </c>
      <c r="G100" s="6"/>
      <c r="H100" s="6"/>
      <c r="I100" s="13">
        <f t="shared" si="1"/>
        <v>0</v>
      </c>
    </row>
    <row r="101" spans="1:9" ht="105">
      <c r="A101" s="3" t="s">
        <v>233</v>
      </c>
      <c r="B101" s="4" t="s">
        <v>18</v>
      </c>
      <c r="C101" s="4" t="s">
        <v>234</v>
      </c>
      <c r="D101" s="5" t="s">
        <v>235</v>
      </c>
      <c r="E101" s="4" t="s">
        <v>49</v>
      </c>
      <c r="F101" s="10">
        <v>1</v>
      </c>
      <c r="G101" s="6"/>
      <c r="H101" s="6"/>
      <c r="I101" s="13">
        <f t="shared" si="1"/>
        <v>0</v>
      </c>
    </row>
    <row r="102" spans="1:9" ht="75">
      <c r="A102" s="3" t="s">
        <v>236</v>
      </c>
      <c r="B102" s="4" t="s">
        <v>18</v>
      </c>
      <c r="C102" s="4" t="s">
        <v>237</v>
      </c>
      <c r="D102" s="5" t="s">
        <v>238</v>
      </c>
      <c r="E102" s="4" t="s">
        <v>49</v>
      </c>
      <c r="F102" s="10">
        <v>3</v>
      </c>
      <c r="G102" s="6"/>
      <c r="H102" s="6"/>
      <c r="I102" s="13">
        <f t="shared" si="1"/>
        <v>0</v>
      </c>
    </row>
    <row r="103" spans="1:9" ht="75">
      <c r="A103" s="3" t="s">
        <v>239</v>
      </c>
      <c r="B103" s="4" t="s">
        <v>18</v>
      </c>
      <c r="C103" s="4" t="s">
        <v>240</v>
      </c>
      <c r="D103" s="5" t="s">
        <v>241</v>
      </c>
      <c r="E103" s="4" t="s">
        <v>49</v>
      </c>
      <c r="F103" s="10">
        <v>3</v>
      </c>
      <c r="G103" s="6"/>
      <c r="H103" s="6"/>
      <c r="I103" s="13">
        <f t="shared" si="1"/>
        <v>0</v>
      </c>
    </row>
    <row r="104" spans="1:9" ht="60">
      <c r="A104" s="3" t="s">
        <v>242</v>
      </c>
      <c r="B104" s="4" t="s">
        <v>18</v>
      </c>
      <c r="C104" s="4" t="s">
        <v>243</v>
      </c>
      <c r="D104" s="5" t="s">
        <v>244</v>
      </c>
      <c r="E104" s="4" t="s">
        <v>30</v>
      </c>
      <c r="F104" s="10">
        <v>15</v>
      </c>
      <c r="G104" s="6"/>
      <c r="H104" s="6"/>
      <c r="I104" s="13">
        <f t="shared" si="1"/>
        <v>0</v>
      </c>
    </row>
    <row r="105" spans="1:9" ht="45">
      <c r="A105" s="3" t="s">
        <v>245</v>
      </c>
      <c r="B105" s="4" t="s">
        <v>18</v>
      </c>
      <c r="C105" s="4" t="s">
        <v>246</v>
      </c>
      <c r="D105" s="5" t="s">
        <v>247</v>
      </c>
      <c r="E105" s="4" t="s">
        <v>49</v>
      </c>
      <c r="F105" s="10">
        <v>4</v>
      </c>
      <c r="G105" s="6"/>
      <c r="H105" s="6"/>
      <c r="I105" s="13">
        <f t="shared" si="1"/>
        <v>0</v>
      </c>
    </row>
    <row r="106" spans="1:9" ht="90">
      <c r="A106" s="3" t="s">
        <v>248</v>
      </c>
      <c r="B106" s="4" t="s">
        <v>18</v>
      </c>
      <c r="C106" s="4" t="s">
        <v>249</v>
      </c>
      <c r="D106" s="5" t="s">
        <v>250</v>
      </c>
      <c r="E106" s="4" t="s">
        <v>49</v>
      </c>
      <c r="F106" s="10">
        <v>1</v>
      </c>
      <c r="G106" s="6"/>
      <c r="H106" s="6"/>
      <c r="I106" s="13">
        <f t="shared" si="1"/>
        <v>0</v>
      </c>
    </row>
    <row r="107" spans="1:9" ht="30">
      <c r="A107" s="3" t="s">
        <v>251</v>
      </c>
      <c r="B107" s="4" t="s">
        <v>18</v>
      </c>
      <c r="C107" s="4" t="s">
        <v>252</v>
      </c>
      <c r="D107" s="5" t="s">
        <v>253</v>
      </c>
      <c r="E107" s="4" t="s">
        <v>49</v>
      </c>
      <c r="F107" s="10">
        <v>3</v>
      </c>
      <c r="G107" s="6"/>
      <c r="H107" s="6"/>
      <c r="I107" s="13">
        <f t="shared" si="1"/>
        <v>0</v>
      </c>
    </row>
    <row r="108" spans="1:9" ht="30">
      <c r="A108" s="3" t="s">
        <v>254</v>
      </c>
      <c r="B108" s="4" t="s">
        <v>18</v>
      </c>
      <c r="C108" s="4" t="s">
        <v>255</v>
      </c>
      <c r="D108" s="5" t="s">
        <v>256</v>
      </c>
      <c r="E108" s="4" t="s">
        <v>49</v>
      </c>
      <c r="F108" s="10">
        <v>2</v>
      </c>
      <c r="G108" s="6"/>
      <c r="H108" s="6"/>
      <c r="I108" s="13">
        <f t="shared" si="1"/>
        <v>0</v>
      </c>
    </row>
    <row r="109" spans="1:9" ht="60">
      <c r="A109" s="3" t="s">
        <v>257</v>
      </c>
      <c r="B109" s="4" t="s">
        <v>18</v>
      </c>
      <c r="C109" s="4" t="s">
        <v>258</v>
      </c>
      <c r="D109" s="5" t="s">
        <v>259</v>
      </c>
      <c r="E109" s="4" t="s">
        <v>30</v>
      </c>
      <c r="F109" s="10">
        <v>10</v>
      </c>
      <c r="G109" s="6"/>
      <c r="H109" s="6"/>
      <c r="I109" s="13">
        <f t="shared" si="1"/>
        <v>0</v>
      </c>
    </row>
    <row r="110" spans="1:9" ht="60">
      <c r="A110" s="3" t="s">
        <v>260</v>
      </c>
      <c r="B110" s="4" t="s">
        <v>18</v>
      </c>
      <c r="C110" s="4" t="s">
        <v>261</v>
      </c>
      <c r="D110" s="5" t="s">
        <v>262</v>
      </c>
      <c r="E110" s="4" t="s">
        <v>30</v>
      </c>
      <c r="F110" s="10">
        <v>8.53</v>
      </c>
      <c r="G110" s="6"/>
      <c r="H110" s="6"/>
      <c r="I110" s="13">
        <f t="shared" si="1"/>
        <v>0</v>
      </c>
    </row>
    <row r="111" spans="1:9" ht="60">
      <c r="A111" s="3" t="s">
        <v>263</v>
      </c>
      <c r="B111" s="4" t="s">
        <v>18</v>
      </c>
      <c r="C111" s="4" t="s">
        <v>264</v>
      </c>
      <c r="D111" s="5" t="s">
        <v>265</v>
      </c>
      <c r="E111" s="4" t="s">
        <v>30</v>
      </c>
      <c r="F111" s="10">
        <v>10</v>
      </c>
      <c r="G111" s="6"/>
      <c r="H111" s="6"/>
      <c r="I111" s="13">
        <f t="shared" si="1"/>
        <v>0</v>
      </c>
    </row>
    <row r="112" spans="1:9" ht="45">
      <c r="A112" s="3" t="s">
        <v>266</v>
      </c>
      <c r="B112" s="4" t="s">
        <v>18</v>
      </c>
      <c r="C112" s="4" t="s">
        <v>267</v>
      </c>
      <c r="D112" s="5" t="s">
        <v>268</v>
      </c>
      <c r="E112" s="4" t="s">
        <v>49</v>
      </c>
      <c r="F112" s="10">
        <v>1</v>
      </c>
      <c r="G112" s="6"/>
      <c r="H112" s="6"/>
      <c r="I112" s="13">
        <f t="shared" si="1"/>
        <v>0</v>
      </c>
    </row>
    <row r="113" spans="1:9" ht="45">
      <c r="A113" s="3" t="s">
        <v>269</v>
      </c>
      <c r="B113" s="4" t="s">
        <v>18</v>
      </c>
      <c r="C113" s="4" t="s">
        <v>270</v>
      </c>
      <c r="D113" s="5" t="s">
        <v>271</v>
      </c>
      <c r="E113" s="4" t="s">
        <v>49</v>
      </c>
      <c r="F113" s="10">
        <v>1</v>
      </c>
      <c r="G113" s="6"/>
      <c r="H113" s="6"/>
      <c r="I113" s="13">
        <f t="shared" si="1"/>
        <v>0</v>
      </c>
    </row>
    <row r="114" spans="1:9" ht="60">
      <c r="A114" s="3" t="s">
        <v>272</v>
      </c>
      <c r="B114" s="4" t="s">
        <v>18</v>
      </c>
      <c r="C114" s="4" t="s">
        <v>273</v>
      </c>
      <c r="D114" s="5" t="s">
        <v>274</v>
      </c>
      <c r="E114" s="4" t="s">
        <v>49</v>
      </c>
      <c r="F114" s="10">
        <v>1</v>
      </c>
      <c r="G114" s="6"/>
      <c r="H114" s="6"/>
      <c r="I114" s="13">
        <f t="shared" si="1"/>
        <v>0</v>
      </c>
    </row>
    <row r="115" spans="1:9" ht="15">
      <c r="A115" s="165" t="s">
        <v>275</v>
      </c>
      <c r="B115" s="166"/>
      <c r="C115" s="166"/>
      <c r="D115" s="166"/>
      <c r="E115" s="166"/>
      <c r="F115" s="166"/>
      <c r="G115" s="166"/>
      <c r="H115" s="167"/>
      <c r="I115" s="12">
        <f>SUM(I116:I119)</f>
        <v>0</v>
      </c>
    </row>
    <row r="116" spans="1:9" ht="90">
      <c r="A116" s="3" t="s">
        <v>276</v>
      </c>
      <c r="B116" s="4" t="s">
        <v>18</v>
      </c>
      <c r="C116" s="4" t="s">
        <v>277</v>
      </c>
      <c r="D116" s="5" t="s">
        <v>278</v>
      </c>
      <c r="E116" s="4" t="s">
        <v>26</v>
      </c>
      <c r="F116" s="10">
        <v>25.2</v>
      </c>
      <c r="G116" s="6"/>
      <c r="H116" s="6"/>
      <c r="I116" s="13">
        <f t="shared" si="1"/>
        <v>0</v>
      </c>
    </row>
    <row r="117" spans="1:9" ht="45">
      <c r="A117" s="3" t="s">
        <v>279</v>
      </c>
      <c r="B117" s="4" t="s">
        <v>18</v>
      </c>
      <c r="C117" s="4" t="s">
        <v>280</v>
      </c>
      <c r="D117" s="5" t="s">
        <v>281</v>
      </c>
      <c r="E117" s="4" t="s">
        <v>30</v>
      </c>
      <c r="F117" s="10">
        <v>9.600000000000001</v>
      </c>
      <c r="G117" s="6"/>
      <c r="H117" s="6"/>
      <c r="I117" s="13">
        <f t="shared" si="1"/>
        <v>0</v>
      </c>
    </row>
    <row r="118" spans="1:9" ht="135">
      <c r="A118" s="3" t="s">
        <v>282</v>
      </c>
      <c r="B118" s="4" t="s">
        <v>18</v>
      </c>
      <c r="C118" s="4" t="s">
        <v>283</v>
      </c>
      <c r="D118" s="5" t="s">
        <v>284</v>
      </c>
      <c r="E118" s="4" t="s">
        <v>26</v>
      </c>
      <c r="F118" s="10">
        <v>23.51</v>
      </c>
      <c r="G118" s="6"/>
      <c r="H118" s="6"/>
      <c r="I118" s="13">
        <f t="shared" si="1"/>
        <v>0</v>
      </c>
    </row>
    <row r="119" spans="1:9" ht="45">
      <c r="A119" s="3" t="s">
        <v>285</v>
      </c>
      <c r="B119" s="4" t="s">
        <v>18</v>
      </c>
      <c r="C119" s="4" t="s">
        <v>286</v>
      </c>
      <c r="D119" s="5" t="s">
        <v>287</v>
      </c>
      <c r="E119" s="4" t="s">
        <v>26</v>
      </c>
      <c r="F119" s="10">
        <v>25.2</v>
      </c>
      <c r="G119" s="6"/>
      <c r="H119" s="6"/>
      <c r="I119" s="13">
        <f t="shared" si="1"/>
        <v>0</v>
      </c>
    </row>
    <row r="120" spans="1:9" ht="15">
      <c r="A120" s="165" t="s">
        <v>288</v>
      </c>
      <c r="B120" s="166"/>
      <c r="C120" s="166"/>
      <c r="D120" s="166"/>
      <c r="E120" s="166"/>
      <c r="F120" s="166"/>
      <c r="G120" s="166"/>
      <c r="H120" s="167"/>
      <c r="I120" s="12">
        <f>SUM(I121:I125)</f>
        <v>0</v>
      </c>
    </row>
    <row r="121" spans="1:9" ht="75">
      <c r="A121" s="3" t="s">
        <v>289</v>
      </c>
      <c r="B121" s="4" t="s">
        <v>18</v>
      </c>
      <c r="C121" s="4" t="s">
        <v>290</v>
      </c>
      <c r="D121" s="5" t="s">
        <v>291</v>
      </c>
      <c r="E121" s="4" t="s">
        <v>26</v>
      </c>
      <c r="F121" s="10">
        <v>159.48</v>
      </c>
      <c r="G121" s="6"/>
      <c r="H121" s="6"/>
      <c r="I121" s="13">
        <f t="shared" si="1"/>
        <v>0</v>
      </c>
    </row>
    <row r="122" spans="1:9" ht="60">
      <c r="A122" s="3" t="s">
        <v>292</v>
      </c>
      <c r="B122" s="4" t="s">
        <v>18</v>
      </c>
      <c r="C122" s="4" t="s">
        <v>293</v>
      </c>
      <c r="D122" s="5" t="s">
        <v>294</v>
      </c>
      <c r="E122" s="4" t="s">
        <v>26</v>
      </c>
      <c r="F122" s="10">
        <v>23.51</v>
      </c>
      <c r="G122" s="6"/>
      <c r="H122" s="6"/>
      <c r="I122" s="13">
        <f t="shared" si="1"/>
        <v>0</v>
      </c>
    </row>
    <row r="123" spans="1:9" ht="105">
      <c r="A123" s="3" t="s">
        <v>295</v>
      </c>
      <c r="B123" s="4" t="s">
        <v>18</v>
      </c>
      <c r="C123" s="4" t="s">
        <v>296</v>
      </c>
      <c r="D123" s="5" t="s">
        <v>297</v>
      </c>
      <c r="E123" s="4" t="s">
        <v>26</v>
      </c>
      <c r="F123" s="10">
        <v>114.92800000000001</v>
      </c>
      <c r="G123" s="6"/>
      <c r="H123" s="6"/>
      <c r="I123" s="13">
        <f t="shared" si="1"/>
        <v>0</v>
      </c>
    </row>
    <row r="124" spans="1:9" ht="60">
      <c r="A124" s="3" t="s">
        <v>298</v>
      </c>
      <c r="B124" s="4" t="s">
        <v>18</v>
      </c>
      <c r="C124" s="4" t="s">
        <v>299</v>
      </c>
      <c r="D124" s="5" t="s">
        <v>300</v>
      </c>
      <c r="E124" s="4" t="s">
        <v>26</v>
      </c>
      <c r="F124" s="10">
        <v>444.62</v>
      </c>
      <c r="G124" s="6"/>
      <c r="H124" s="6"/>
      <c r="I124" s="13">
        <f t="shared" si="1"/>
        <v>0</v>
      </c>
    </row>
    <row r="125" spans="1:9" ht="75">
      <c r="A125" s="3" t="s">
        <v>301</v>
      </c>
      <c r="B125" s="4" t="s">
        <v>18</v>
      </c>
      <c r="C125" s="4" t="s">
        <v>302</v>
      </c>
      <c r="D125" s="5" t="s">
        <v>303</v>
      </c>
      <c r="E125" s="4" t="s">
        <v>26</v>
      </c>
      <c r="F125" s="10">
        <v>34.76</v>
      </c>
      <c r="G125" s="6"/>
      <c r="H125" s="6"/>
      <c r="I125" s="13">
        <f t="shared" si="1"/>
        <v>0</v>
      </c>
    </row>
    <row r="126" spans="1:9" ht="15">
      <c r="A126" s="165" t="s">
        <v>304</v>
      </c>
      <c r="B126" s="166"/>
      <c r="C126" s="166"/>
      <c r="D126" s="166"/>
      <c r="E126" s="166"/>
      <c r="F126" s="166"/>
      <c r="G126" s="166"/>
      <c r="H126" s="167"/>
      <c r="I126" s="12">
        <f>SUM(I127:I142)</f>
        <v>0</v>
      </c>
    </row>
    <row r="127" spans="1:9" ht="90">
      <c r="A127" s="3" t="s">
        <v>305</v>
      </c>
      <c r="B127" s="4" t="s">
        <v>18</v>
      </c>
      <c r="C127" s="4" t="s">
        <v>306</v>
      </c>
      <c r="D127" s="5" t="s">
        <v>307</v>
      </c>
      <c r="E127" s="4" t="s">
        <v>49</v>
      </c>
      <c r="F127" s="10">
        <v>2</v>
      </c>
      <c r="G127" s="6"/>
      <c r="H127" s="6"/>
      <c r="I127" s="13">
        <f t="shared" si="1"/>
        <v>0</v>
      </c>
    </row>
    <row r="128" spans="1:9" ht="135">
      <c r="A128" s="3" t="s">
        <v>308</v>
      </c>
      <c r="B128" s="4" t="s">
        <v>18</v>
      </c>
      <c r="C128" s="4" t="s">
        <v>309</v>
      </c>
      <c r="D128" s="5" t="s">
        <v>310</v>
      </c>
      <c r="E128" s="4" t="s">
        <v>49</v>
      </c>
      <c r="F128" s="10">
        <v>2</v>
      </c>
      <c r="G128" s="6"/>
      <c r="H128" s="6"/>
      <c r="I128" s="13">
        <f t="shared" si="1"/>
        <v>0</v>
      </c>
    </row>
    <row r="129" spans="1:9" ht="60">
      <c r="A129" s="3" t="s">
        <v>311</v>
      </c>
      <c r="B129" s="4" t="s">
        <v>18</v>
      </c>
      <c r="C129" s="4" t="s">
        <v>312</v>
      </c>
      <c r="D129" s="5" t="s">
        <v>313</v>
      </c>
      <c r="E129" s="4" t="s">
        <v>49</v>
      </c>
      <c r="F129" s="10">
        <v>2</v>
      </c>
      <c r="G129" s="6"/>
      <c r="H129" s="6"/>
      <c r="I129" s="13">
        <f t="shared" si="1"/>
        <v>0</v>
      </c>
    </row>
    <row r="130" spans="1:9" ht="30">
      <c r="A130" s="3" t="s">
        <v>314</v>
      </c>
      <c r="B130" s="4" t="s">
        <v>18</v>
      </c>
      <c r="C130" s="4" t="s">
        <v>315</v>
      </c>
      <c r="D130" s="5" t="s">
        <v>316</v>
      </c>
      <c r="E130" s="4" t="s">
        <v>49</v>
      </c>
      <c r="F130" s="10">
        <v>2</v>
      </c>
      <c r="G130" s="6"/>
      <c r="H130" s="6"/>
      <c r="I130" s="13">
        <f t="shared" si="1"/>
        <v>0</v>
      </c>
    </row>
    <row r="131" spans="1:9" ht="30">
      <c r="A131" s="3" t="s">
        <v>317</v>
      </c>
      <c r="B131" s="4" t="s">
        <v>18</v>
      </c>
      <c r="C131" s="4" t="s">
        <v>318</v>
      </c>
      <c r="D131" s="5" t="s">
        <v>319</v>
      </c>
      <c r="E131" s="4" t="s">
        <v>49</v>
      </c>
      <c r="F131" s="10">
        <v>2</v>
      </c>
      <c r="G131" s="6"/>
      <c r="H131" s="6"/>
      <c r="I131" s="13">
        <f t="shared" si="1"/>
        <v>0</v>
      </c>
    </row>
    <row r="132" spans="1:9" ht="30">
      <c r="A132" s="3" t="s">
        <v>320</v>
      </c>
      <c r="B132" s="4" t="s">
        <v>18</v>
      </c>
      <c r="C132" s="4" t="s">
        <v>321</v>
      </c>
      <c r="D132" s="5" t="s">
        <v>322</v>
      </c>
      <c r="E132" s="4" t="s">
        <v>49</v>
      </c>
      <c r="F132" s="10">
        <v>2</v>
      </c>
      <c r="G132" s="6"/>
      <c r="H132" s="6"/>
      <c r="I132" s="13">
        <f t="shared" si="1"/>
        <v>0</v>
      </c>
    </row>
    <row r="133" spans="1:9" ht="30">
      <c r="A133" s="3" t="s">
        <v>323</v>
      </c>
      <c r="B133" s="4" t="s">
        <v>18</v>
      </c>
      <c r="C133" s="4" t="s">
        <v>324</v>
      </c>
      <c r="D133" s="5" t="s">
        <v>325</v>
      </c>
      <c r="E133" s="4" t="s">
        <v>49</v>
      </c>
      <c r="F133" s="10">
        <v>2</v>
      </c>
      <c r="G133" s="6"/>
      <c r="H133" s="6"/>
      <c r="I133" s="13">
        <f t="shared" si="1"/>
        <v>0</v>
      </c>
    </row>
    <row r="134" spans="1:9" ht="30">
      <c r="A134" s="3" t="s">
        <v>326</v>
      </c>
      <c r="B134" s="4" t="s">
        <v>18</v>
      </c>
      <c r="C134" s="4" t="s">
        <v>327</v>
      </c>
      <c r="D134" s="5" t="s">
        <v>328</v>
      </c>
      <c r="E134" s="4" t="s">
        <v>49</v>
      </c>
      <c r="F134" s="10">
        <v>2</v>
      </c>
      <c r="G134" s="6"/>
      <c r="H134" s="6"/>
      <c r="I134" s="13">
        <f t="shared" si="1"/>
        <v>0</v>
      </c>
    </row>
    <row r="135" spans="1:9" ht="60">
      <c r="A135" s="3" t="s">
        <v>329</v>
      </c>
      <c r="B135" s="4" t="s">
        <v>18</v>
      </c>
      <c r="C135" s="4" t="s">
        <v>330</v>
      </c>
      <c r="D135" s="5" t="s">
        <v>331</v>
      </c>
      <c r="E135" s="4" t="s">
        <v>49</v>
      </c>
      <c r="F135" s="10">
        <v>2</v>
      </c>
      <c r="G135" s="6"/>
      <c r="H135" s="6"/>
      <c r="I135" s="13">
        <f t="shared" si="1"/>
        <v>0</v>
      </c>
    </row>
    <row r="136" spans="1:9" ht="60">
      <c r="A136" s="3" t="s">
        <v>332</v>
      </c>
      <c r="B136" s="4" t="s">
        <v>18</v>
      </c>
      <c r="C136" s="4" t="s">
        <v>333</v>
      </c>
      <c r="D136" s="5" t="s">
        <v>334</v>
      </c>
      <c r="E136" s="4" t="s">
        <v>49</v>
      </c>
      <c r="F136" s="10">
        <v>2</v>
      </c>
      <c r="G136" s="6"/>
      <c r="H136" s="6"/>
      <c r="I136" s="13">
        <f t="shared" si="1"/>
        <v>0</v>
      </c>
    </row>
    <row r="137" spans="1:9" ht="75">
      <c r="A137" s="3" t="s">
        <v>335</v>
      </c>
      <c r="B137" s="4" t="s">
        <v>18</v>
      </c>
      <c r="C137" s="4" t="s">
        <v>336</v>
      </c>
      <c r="D137" s="5" t="s">
        <v>337</v>
      </c>
      <c r="E137" s="4" t="s">
        <v>49</v>
      </c>
      <c r="F137" s="10">
        <v>1</v>
      </c>
      <c r="G137" s="6"/>
      <c r="H137" s="6"/>
      <c r="I137" s="13">
        <f t="shared" si="1"/>
        <v>0</v>
      </c>
    </row>
    <row r="138" spans="1:9" ht="105">
      <c r="A138" s="3" t="s">
        <v>338</v>
      </c>
      <c r="B138" s="4" t="s">
        <v>18</v>
      </c>
      <c r="C138" s="4" t="s">
        <v>339</v>
      </c>
      <c r="D138" s="5" t="s">
        <v>340</v>
      </c>
      <c r="E138" s="4" t="s">
        <v>49</v>
      </c>
      <c r="F138" s="10">
        <v>1</v>
      </c>
      <c r="G138" s="6"/>
      <c r="H138" s="6"/>
      <c r="I138" s="13">
        <f t="shared" si="1"/>
        <v>0</v>
      </c>
    </row>
    <row r="139" spans="1:9" ht="45">
      <c r="A139" s="3" t="s">
        <v>341</v>
      </c>
      <c r="B139" s="4" t="s">
        <v>18</v>
      </c>
      <c r="C139" s="4" t="s">
        <v>342</v>
      </c>
      <c r="D139" s="5" t="s">
        <v>343</v>
      </c>
      <c r="E139" s="4" t="s">
        <v>49</v>
      </c>
      <c r="F139" s="10">
        <v>1</v>
      </c>
      <c r="G139" s="6"/>
      <c r="H139" s="6"/>
      <c r="I139" s="13">
        <f t="shared" si="1"/>
        <v>0</v>
      </c>
    </row>
    <row r="140" spans="1:9" ht="30">
      <c r="A140" s="3" t="s">
        <v>344</v>
      </c>
      <c r="B140" s="4" t="s">
        <v>18</v>
      </c>
      <c r="C140" s="4" t="s">
        <v>345</v>
      </c>
      <c r="D140" s="5" t="s">
        <v>346</v>
      </c>
      <c r="E140" s="4" t="s">
        <v>49</v>
      </c>
      <c r="F140" s="10">
        <v>1</v>
      </c>
      <c r="G140" s="6"/>
      <c r="H140" s="6"/>
      <c r="I140" s="13">
        <f t="shared" si="1"/>
        <v>0</v>
      </c>
    </row>
    <row r="141" spans="1:9" ht="30">
      <c r="A141" s="3" t="s">
        <v>347</v>
      </c>
      <c r="B141" s="4" t="s">
        <v>18</v>
      </c>
      <c r="C141" s="4" t="s">
        <v>348</v>
      </c>
      <c r="D141" s="5" t="s">
        <v>349</v>
      </c>
      <c r="E141" s="4" t="s">
        <v>49</v>
      </c>
      <c r="F141" s="10">
        <v>1</v>
      </c>
      <c r="G141" s="6"/>
      <c r="H141" s="6"/>
      <c r="I141" s="13">
        <f t="shared" si="1"/>
        <v>0</v>
      </c>
    </row>
    <row r="142" spans="1:9" ht="75">
      <c r="A142" s="3" t="s">
        <v>350</v>
      </c>
      <c r="B142" s="4" t="s">
        <v>18</v>
      </c>
      <c r="C142" s="4" t="s">
        <v>351</v>
      </c>
      <c r="D142" s="5" t="s">
        <v>352</v>
      </c>
      <c r="E142" s="4" t="s">
        <v>26</v>
      </c>
      <c r="F142" s="10">
        <v>1.31</v>
      </c>
      <c r="G142" s="6"/>
      <c r="H142" s="6"/>
      <c r="I142" s="13">
        <f t="shared" si="1"/>
        <v>0</v>
      </c>
    </row>
    <row r="143" spans="1:9" ht="15">
      <c r="A143" s="165" t="s">
        <v>353</v>
      </c>
      <c r="B143" s="166"/>
      <c r="C143" s="166"/>
      <c r="D143" s="166"/>
      <c r="E143" s="166"/>
      <c r="F143" s="166"/>
      <c r="G143" s="166"/>
      <c r="H143" s="167"/>
      <c r="I143" s="12">
        <f>SUM(I144:I147)</f>
        <v>0</v>
      </c>
    </row>
    <row r="144" spans="1:9" ht="105">
      <c r="A144" s="3" t="s">
        <v>354</v>
      </c>
      <c r="B144" s="4" t="s">
        <v>18</v>
      </c>
      <c r="C144" s="4" t="s">
        <v>355</v>
      </c>
      <c r="D144" s="5" t="s">
        <v>356</v>
      </c>
      <c r="E144" s="4" t="s">
        <v>357</v>
      </c>
      <c r="F144" s="10">
        <v>24</v>
      </c>
      <c r="G144" s="6"/>
      <c r="H144" s="6"/>
      <c r="I144" s="13">
        <f t="shared" si="1"/>
        <v>0</v>
      </c>
    </row>
    <row r="145" spans="1:9" ht="60">
      <c r="A145" s="3" t="s">
        <v>358</v>
      </c>
      <c r="B145" s="4" t="s">
        <v>18</v>
      </c>
      <c r="C145" s="4" t="s">
        <v>359</v>
      </c>
      <c r="D145" s="5" t="s">
        <v>360</v>
      </c>
      <c r="E145" s="4" t="s">
        <v>361</v>
      </c>
      <c r="F145" s="10">
        <v>6</v>
      </c>
      <c r="G145" s="6"/>
      <c r="H145" s="6"/>
      <c r="I145" s="13">
        <f t="shared" si="1"/>
        <v>0</v>
      </c>
    </row>
    <row r="146" spans="1:9" ht="45">
      <c r="A146" s="3" t="s">
        <v>362</v>
      </c>
      <c r="B146" s="4" t="s">
        <v>18</v>
      </c>
      <c r="C146" s="4" t="s">
        <v>363</v>
      </c>
      <c r="D146" s="5" t="s">
        <v>364</v>
      </c>
      <c r="E146" s="4" t="s">
        <v>357</v>
      </c>
      <c r="F146" s="10">
        <v>16</v>
      </c>
      <c r="G146" s="6"/>
      <c r="H146" s="6"/>
      <c r="I146" s="13">
        <f t="shared" si="1"/>
        <v>0</v>
      </c>
    </row>
    <row r="147" spans="1:9" ht="45">
      <c r="A147" s="3" t="s">
        <v>365</v>
      </c>
      <c r="B147" s="4" t="s">
        <v>18</v>
      </c>
      <c r="C147" s="4" t="s">
        <v>366</v>
      </c>
      <c r="D147" s="5" t="s">
        <v>367</v>
      </c>
      <c r="E147" s="4" t="s">
        <v>357</v>
      </c>
      <c r="F147" s="10">
        <v>16</v>
      </c>
      <c r="G147" s="6"/>
      <c r="H147" s="6"/>
      <c r="I147" s="13">
        <f t="shared" si="1"/>
        <v>0</v>
      </c>
    </row>
    <row r="148" spans="1:9" ht="15">
      <c r="A148" s="165" t="s">
        <v>368</v>
      </c>
      <c r="B148" s="166"/>
      <c r="C148" s="166"/>
      <c r="D148" s="166"/>
      <c r="E148" s="166"/>
      <c r="F148" s="166"/>
      <c r="G148" s="166"/>
      <c r="H148" s="167"/>
      <c r="I148" s="12">
        <f>SUM(I149:I157)</f>
        <v>0</v>
      </c>
    </row>
    <row r="149" spans="1:9" ht="60">
      <c r="A149" s="3" t="s">
        <v>369</v>
      </c>
      <c r="B149" s="4" t="s">
        <v>18</v>
      </c>
      <c r="C149" s="4" t="s">
        <v>370</v>
      </c>
      <c r="D149" s="5" t="s">
        <v>371</v>
      </c>
      <c r="E149" s="4" t="s">
        <v>49</v>
      </c>
      <c r="F149" s="10">
        <v>8</v>
      </c>
      <c r="G149" s="6"/>
      <c r="H149" s="6"/>
      <c r="I149" s="13">
        <f t="shared" si="1"/>
        <v>0</v>
      </c>
    </row>
    <row r="150" spans="1:9" ht="60">
      <c r="A150" s="3" t="s">
        <v>372</v>
      </c>
      <c r="B150" s="4" t="s">
        <v>18</v>
      </c>
      <c r="C150" s="4" t="s">
        <v>373</v>
      </c>
      <c r="D150" s="5" t="s">
        <v>374</v>
      </c>
      <c r="E150" s="4" t="s">
        <v>49</v>
      </c>
      <c r="F150" s="10">
        <v>8</v>
      </c>
      <c r="G150" s="6"/>
      <c r="H150" s="6"/>
      <c r="I150" s="13">
        <f aca="true" t="shared" si="2" ref="I150:I157">H150*F150</f>
        <v>0</v>
      </c>
    </row>
    <row r="151" spans="1:9" ht="60">
      <c r="A151" s="3" t="s">
        <v>375</v>
      </c>
      <c r="B151" s="4" t="s">
        <v>18</v>
      </c>
      <c r="C151" s="4" t="s">
        <v>376</v>
      </c>
      <c r="D151" s="5" t="s">
        <v>377</v>
      </c>
      <c r="E151" s="4" t="s">
        <v>49</v>
      </c>
      <c r="F151" s="10">
        <v>8</v>
      </c>
      <c r="G151" s="6"/>
      <c r="H151" s="6"/>
      <c r="I151" s="13">
        <f t="shared" si="2"/>
        <v>0</v>
      </c>
    </row>
    <row r="152" spans="1:9" ht="120">
      <c r="A152" s="3" t="s">
        <v>378</v>
      </c>
      <c r="B152" s="4" t="s">
        <v>18</v>
      </c>
      <c r="C152" s="4" t="s">
        <v>379</v>
      </c>
      <c r="D152" s="5" t="s">
        <v>380</v>
      </c>
      <c r="E152" s="4" t="s">
        <v>49</v>
      </c>
      <c r="F152" s="10">
        <v>16</v>
      </c>
      <c r="G152" s="6"/>
      <c r="H152" s="6"/>
      <c r="I152" s="13">
        <f t="shared" si="2"/>
        <v>0</v>
      </c>
    </row>
    <row r="153" spans="1:9" ht="30">
      <c r="A153" s="3" t="s">
        <v>381</v>
      </c>
      <c r="B153" s="4" t="s">
        <v>18</v>
      </c>
      <c r="C153" s="4" t="s">
        <v>382</v>
      </c>
      <c r="D153" s="5" t="s">
        <v>383</v>
      </c>
      <c r="E153" s="4" t="s">
        <v>30</v>
      </c>
      <c r="F153" s="10">
        <v>250.07</v>
      </c>
      <c r="G153" s="6"/>
      <c r="H153" s="6"/>
      <c r="I153" s="13">
        <f t="shared" si="2"/>
        <v>0</v>
      </c>
    </row>
    <row r="154" spans="1:9" ht="30">
      <c r="A154" s="3" t="s">
        <v>384</v>
      </c>
      <c r="B154" s="4" t="s">
        <v>18</v>
      </c>
      <c r="C154" s="4" t="s">
        <v>385</v>
      </c>
      <c r="D154" s="5" t="s">
        <v>386</v>
      </c>
      <c r="E154" s="4" t="s">
        <v>49</v>
      </c>
      <c r="F154" s="10">
        <v>8</v>
      </c>
      <c r="G154" s="6"/>
      <c r="H154" s="6"/>
      <c r="I154" s="13">
        <f t="shared" si="2"/>
        <v>0</v>
      </c>
    </row>
    <row r="155" spans="1:9" ht="75">
      <c r="A155" s="3" t="s">
        <v>387</v>
      </c>
      <c r="B155" s="4" t="s">
        <v>18</v>
      </c>
      <c r="C155" s="4" t="s">
        <v>388</v>
      </c>
      <c r="D155" s="5" t="s">
        <v>389</v>
      </c>
      <c r="E155" s="4" t="s">
        <v>49</v>
      </c>
      <c r="F155" s="10">
        <v>8</v>
      </c>
      <c r="G155" s="6"/>
      <c r="H155" s="6"/>
      <c r="I155" s="13">
        <v>0</v>
      </c>
    </row>
    <row r="156" spans="1:9" ht="30">
      <c r="A156" s="3" t="s">
        <v>390</v>
      </c>
      <c r="B156" s="4" t="s">
        <v>18</v>
      </c>
      <c r="C156" s="4" t="s">
        <v>391</v>
      </c>
      <c r="D156" s="5" t="s">
        <v>392</v>
      </c>
      <c r="E156" s="4" t="s">
        <v>49</v>
      </c>
      <c r="F156" s="10">
        <v>16</v>
      </c>
      <c r="G156" s="6"/>
      <c r="H156" s="6"/>
      <c r="I156" s="13">
        <f t="shared" si="2"/>
        <v>0</v>
      </c>
    </row>
    <row r="157" spans="1:9" ht="45">
      <c r="A157" s="3" t="s">
        <v>393</v>
      </c>
      <c r="B157" s="4" t="s">
        <v>18</v>
      </c>
      <c r="C157" s="4" t="s">
        <v>394</v>
      </c>
      <c r="D157" s="5" t="s">
        <v>395</v>
      </c>
      <c r="E157" s="4" t="s">
        <v>49</v>
      </c>
      <c r="F157" s="10">
        <v>8</v>
      </c>
      <c r="G157" s="6"/>
      <c r="H157" s="6"/>
      <c r="I157" s="13">
        <f t="shared" si="2"/>
        <v>0</v>
      </c>
    </row>
    <row r="158" spans="1:9" ht="15.75" thickBot="1">
      <c r="A158" s="88" t="s">
        <v>396</v>
      </c>
      <c r="B158" s="89"/>
      <c r="C158" s="89"/>
      <c r="D158" s="89"/>
      <c r="E158" s="89"/>
      <c r="F158" s="89"/>
      <c r="G158" s="89"/>
      <c r="H158" s="89"/>
      <c r="I158" s="14">
        <f>SUM(I148,I143,I126,I120,I115,I87,I71,I79,I69,I66,I52,I47,I40,I35,I30,I23,I19,I17)</f>
        <v>0</v>
      </c>
    </row>
  </sheetData>
  <mergeCells count="38">
    <mergeCell ref="A66:H66"/>
    <mergeCell ref="A87:H87"/>
    <mergeCell ref="A79:H79"/>
    <mergeCell ref="A71:H71"/>
    <mergeCell ref="A69:H69"/>
    <mergeCell ref="A148:H148"/>
    <mergeCell ref="A143:H143"/>
    <mergeCell ref="A126:H126"/>
    <mergeCell ref="A120:H120"/>
    <mergeCell ref="A115:H115"/>
    <mergeCell ref="A1:I1"/>
    <mergeCell ref="A2:I2"/>
    <mergeCell ref="A3:I3"/>
    <mergeCell ref="A4:I4"/>
    <mergeCell ref="I14:I16"/>
    <mergeCell ref="H14:H16"/>
    <mergeCell ref="G14:G16"/>
    <mergeCell ref="F14:F16"/>
    <mergeCell ref="E14:E16"/>
    <mergeCell ref="D14:D16"/>
    <mergeCell ref="A7:D7"/>
    <mergeCell ref="A8:D8"/>
    <mergeCell ref="A9:B9"/>
    <mergeCell ref="A10:B10"/>
    <mergeCell ref="A11:B11"/>
    <mergeCell ref="A158:H158"/>
    <mergeCell ref="A13:I13"/>
    <mergeCell ref="A30:H30"/>
    <mergeCell ref="A35:H35"/>
    <mergeCell ref="A40:H40"/>
    <mergeCell ref="A47:H47"/>
    <mergeCell ref="A52:H52"/>
    <mergeCell ref="A17:H17"/>
    <mergeCell ref="A19:H19"/>
    <mergeCell ref="A23:H23"/>
    <mergeCell ref="C14:C16"/>
    <mergeCell ref="A14:A16"/>
    <mergeCell ref="B14:B16"/>
  </mergeCells>
  <printOptions/>
  <pageMargins left="0.511811024" right="0.511811024" top="0.787401575" bottom="0.787401575" header="0.31496062" footer="0.3149606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D321-42F9-483D-B067-985E4ABB46DA}">
  <dimension ref="B1:U48"/>
  <sheetViews>
    <sheetView view="pageBreakPreview" zoomScaleSheetLayoutView="100" workbookViewId="0" topLeftCell="B1">
      <selection activeCell="F56" sqref="F56"/>
    </sheetView>
  </sheetViews>
  <sheetFormatPr defaultColWidth="9.140625" defaultRowHeight="15"/>
  <cols>
    <col min="1" max="1" width="9.140625" style="0" hidden="1" customWidth="1"/>
    <col min="3" max="3" width="63.8515625" style="0" customWidth="1"/>
    <col min="4" max="4" width="19.28125" style="18" customWidth="1"/>
    <col min="5" max="16" width="23.28125" style="1" customWidth="1"/>
    <col min="17" max="22" width="23.28125" style="0" customWidth="1"/>
  </cols>
  <sheetData>
    <row r="1" spans="2:21" ht="15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 t="s">
        <v>0</v>
      </c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2:21" ht="15"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 t="s">
        <v>1</v>
      </c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 ht="15"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 t="s">
        <v>2</v>
      </c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2:21" ht="20.25">
      <c r="B4" s="31"/>
      <c r="C4" s="110" t="s">
        <v>467</v>
      </c>
      <c r="D4" s="110"/>
      <c r="E4" s="110"/>
      <c r="F4" s="110"/>
      <c r="G4" s="110"/>
      <c r="H4" s="110"/>
      <c r="I4" s="110"/>
      <c r="J4" s="110"/>
      <c r="K4" s="110" t="s">
        <v>467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2:19" ht="15.75">
      <c r="B5" s="34" t="s">
        <v>3</v>
      </c>
      <c r="C5" s="35"/>
      <c r="D5" s="36"/>
      <c r="E5" s="37"/>
      <c r="F5" s="38"/>
      <c r="G5" s="37"/>
      <c r="H5" s="37"/>
      <c r="I5" s="39"/>
      <c r="J5" s="37"/>
      <c r="K5" s="34" t="s">
        <v>3</v>
      </c>
      <c r="L5" s="35"/>
      <c r="M5" s="36"/>
      <c r="N5" s="37"/>
      <c r="O5" s="38"/>
      <c r="P5" s="37"/>
      <c r="Q5" s="37"/>
      <c r="R5" s="39"/>
      <c r="S5" s="37"/>
    </row>
    <row r="6" spans="2:19" ht="16.5" thickBot="1">
      <c r="B6" s="34" t="s">
        <v>4</v>
      </c>
      <c r="C6" s="35"/>
      <c r="D6" s="36"/>
      <c r="E6" s="37"/>
      <c r="F6" s="40"/>
      <c r="G6" s="41"/>
      <c r="H6" s="41"/>
      <c r="I6" s="37"/>
      <c r="J6" s="37"/>
      <c r="K6" s="34" t="s">
        <v>4</v>
      </c>
      <c r="L6" s="35"/>
      <c r="M6" s="36"/>
      <c r="N6" s="37"/>
      <c r="O6" s="40"/>
      <c r="P6" s="41"/>
      <c r="Q6" s="41"/>
      <c r="R6" s="37"/>
      <c r="S6" s="37"/>
    </row>
    <row r="7" spans="2:16" ht="15">
      <c r="B7" s="123" t="s">
        <v>397</v>
      </c>
      <c r="C7" s="124" t="s">
        <v>398</v>
      </c>
      <c r="D7" s="125" t="s">
        <v>399</v>
      </c>
      <c r="E7" s="112"/>
      <c r="F7" s="112"/>
      <c r="G7" s="112"/>
      <c r="H7" s="112"/>
      <c r="I7" s="112"/>
      <c r="J7" s="112"/>
      <c r="K7" s="119"/>
      <c r="L7" s="120"/>
      <c r="M7" s="120"/>
      <c r="N7" s="120"/>
      <c r="O7" s="120"/>
      <c r="P7" s="121"/>
    </row>
    <row r="8" spans="2:16" ht="15">
      <c r="B8" s="107"/>
      <c r="C8" s="108"/>
      <c r="D8" s="109"/>
      <c r="E8" s="15" t="s">
        <v>422</v>
      </c>
      <c r="F8" s="15" t="s">
        <v>423</v>
      </c>
      <c r="G8" s="15" t="s">
        <v>424</v>
      </c>
      <c r="H8" s="15" t="s">
        <v>425</v>
      </c>
      <c r="I8" s="15" t="s">
        <v>426</v>
      </c>
      <c r="J8" s="15" t="s">
        <v>427</v>
      </c>
      <c r="K8" s="15" t="s">
        <v>428</v>
      </c>
      <c r="L8" s="15" t="s">
        <v>429</v>
      </c>
      <c r="M8" s="15" t="s">
        <v>430</v>
      </c>
      <c r="N8" s="15" t="s">
        <v>431</v>
      </c>
      <c r="O8" s="15" t="s">
        <v>432</v>
      </c>
      <c r="P8" s="16" t="s">
        <v>433</v>
      </c>
    </row>
    <row r="9" spans="2:16" ht="15">
      <c r="B9" s="107" t="s">
        <v>400</v>
      </c>
      <c r="C9" s="108" t="s">
        <v>16</v>
      </c>
      <c r="D9" s="109">
        <f>'PLANILHA ORÇAMENTÁRIA'!I17</f>
        <v>0</v>
      </c>
      <c r="E9" s="25">
        <f>E10*$D9</f>
        <v>0</v>
      </c>
      <c r="F9" s="25">
        <f aca="true" t="shared" si="0" ref="F9:P9">F10*$D9</f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6">
        <f t="shared" si="0"/>
        <v>0</v>
      </c>
    </row>
    <row r="10" spans="2:16" ht="15">
      <c r="B10" s="107"/>
      <c r="C10" s="108"/>
      <c r="D10" s="109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2:16" ht="15">
      <c r="B11" s="107" t="s">
        <v>401</v>
      </c>
      <c r="C11" s="108" t="s">
        <v>22</v>
      </c>
      <c r="D11" s="109">
        <f>'PLANILHA ORÇAMENTÁRIA'!I19</f>
        <v>0</v>
      </c>
      <c r="E11" s="25">
        <f aca="true" t="shared" si="1" ref="E11:P11">E12*$D11</f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0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6">
        <f t="shared" si="1"/>
        <v>0</v>
      </c>
    </row>
    <row r="12" spans="2:16" ht="15">
      <c r="B12" s="107"/>
      <c r="C12" s="108"/>
      <c r="D12" s="109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</row>
    <row r="13" spans="2:16" ht="15">
      <c r="B13" s="107" t="s">
        <v>402</v>
      </c>
      <c r="C13" s="108" t="s">
        <v>35</v>
      </c>
      <c r="D13" s="109">
        <f>'PLANILHA ORÇAMENTÁRIA'!I23</f>
        <v>0</v>
      </c>
      <c r="E13" s="25">
        <f aca="true" t="shared" si="2" ref="E13:P13">E14*$D13</f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t="shared" si="2"/>
        <v>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2"/>
        <v>0</v>
      </c>
      <c r="P13" s="26">
        <f t="shared" si="2"/>
        <v>0</v>
      </c>
    </row>
    <row r="14" spans="2:16" ht="15">
      <c r="B14" s="107"/>
      <c r="C14" s="108"/>
      <c r="D14" s="10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2:16" ht="15">
      <c r="B15" s="107" t="s">
        <v>403</v>
      </c>
      <c r="C15" s="108" t="s">
        <v>56</v>
      </c>
      <c r="D15" s="109">
        <f>'PLANILHA ORÇAMENTÁRIA'!I30</f>
        <v>0</v>
      </c>
      <c r="E15" s="25">
        <f aca="true" t="shared" si="3" ref="E15:P15">E16*$D15</f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5">
        <f t="shared" si="3"/>
        <v>0</v>
      </c>
      <c r="L15" s="25">
        <f t="shared" si="3"/>
        <v>0</v>
      </c>
      <c r="M15" s="25">
        <f t="shared" si="3"/>
        <v>0</v>
      </c>
      <c r="N15" s="25">
        <f t="shared" si="3"/>
        <v>0</v>
      </c>
      <c r="O15" s="25">
        <f t="shared" si="3"/>
        <v>0</v>
      </c>
      <c r="P15" s="26">
        <f t="shared" si="3"/>
        <v>0</v>
      </c>
    </row>
    <row r="16" spans="2:16" ht="15">
      <c r="B16" s="107"/>
      <c r="C16" s="108"/>
      <c r="D16" s="10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ht="15">
      <c r="B17" s="107" t="s">
        <v>404</v>
      </c>
      <c r="C17" s="108" t="s">
        <v>70</v>
      </c>
      <c r="D17" s="109">
        <f>'PLANILHA ORÇAMENTÁRIA'!I35</f>
        <v>0</v>
      </c>
      <c r="E17" s="25">
        <f aca="true" t="shared" si="4" ref="E17:P17">E18*$D17</f>
        <v>0</v>
      </c>
      <c r="F17" s="25">
        <f t="shared" si="4"/>
        <v>0</v>
      </c>
      <c r="G17" s="25">
        <f t="shared" si="4"/>
        <v>0</v>
      </c>
      <c r="H17" s="25">
        <f t="shared" si="4"/>
        <v>0</v>
      </c>
      <c r="I17" s="25">
        <f t="shared" si="4"/>
        <v>0</v>
      </c>
      <c r="J17" s="25">
        <f t="shared" si="4"/>
        <v>0</v>
      </c>
      <c r="K17" s="25">
        <f t="shared" si="4"/>
        <v>0</v>
      </c>
      <c r="L17" s="25">
        <f t="shared" si="4"/>
        <v>0</v>
      </c>
      <c r="M17" s="25">
        <f t="shared" si="4"/>
        <v>0</v>
      </c>
      <c r="N17" s="25">
        <f t="shared" si="4"/>
        <v>0</v>
      </c>
      <c r="O17" s="25">
        <f t="shared" si="4"/>
        <v>0</v>
      </c>
      <c r="P17" s="26">
        <f t="shared" si="4"/>
        <v>0</v>
      </c>
    </row>
    <row r="18" spans="2:16" ht="15">
      <c r="B18" s="107"/>
      <c r="C18" s="108"/>
      <c r="D18" s="10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</row>
    <row r="19" spans="2:16" ht="15">
      <c r="B19" s="107" t="s">
        <v>405</v>
      </c>
      <c r="C19" s="108" t="s">
        <v>86</v>
      </c>
      <c r="D19" s="109">
        <f>'PLANILHA ORÇAMENTÁRIA'!I40</f>
        <v>0</v>
      </c>
      <c r="E19" s="25">
        <f aca="true" t="shared" si="5" ref="E19:P19">E20*$D19</f>
        <v>0</v>
      </c>
      <c r="F19" s="25">
        <f t="shared" si="5"/>
        <v>0</v>
      </c>
      <c r="G19" s="25">
        <f t="shared" si="5"/>
        <v>0</v>
      </c>
      <c r="H19" s="25">
        <f t="shared" si="5"/>
        <v>0</v>
      </c>
      <c r="I19" s="25">
        <f t="shared" si="5"/>
        <v>0</v>
      </c>
      <c r="J19" s="25">
        <f t="shared" si="5"/>
        <v>0</v>
      </c>
      <c r="K19" s="25">
        <f t="shared" si="5"/>
        <v>0</v>
      </c>
      <c r="L19" s="25">
        <f t="shared" si="5"/>
        <v>0</v>
      </c>
      <c r="M19" s="25">
        <f t="shared" si="5"/>
        <v>0</v>
      </c>
      <c r="N19" s="25">
        <f t="shared" si="5"/>
        <v>0</v>
      </c>
      <c r="O19" s="25">
        <f t="shared" si="5"/>
        <v>0</v>
      </c>
      <c r="P19" s="26">
        <f t="shared" si="5"/>
        <v>0</v>
      </c>
    </row>
    <row r="20" spans="2:16" ht="15">
      <c r="B20" s="107"/>
      <c r="C20" s="108"/>
      <c r="D20" s="10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</row>
    <row r="21" spans="2:16" ht="15">
      <c r="B21" s="107" t="s">
        <v>406</v>
      </c>
      <c r="C21" s="108" t="s">
        <v>105</v>
      </c>
      <c r="D21" s="109">
        <f>'PLANILHA ORÇAMENTÁRIA'!I47</f>
        <v>0</v>
      </c>
      <c r="E21" s="25">
        <f aca="true" t="shared" si="6" ref="E21:P21">E22*$D21</f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5">
        <f t="shared" si="6"/>
        <v>0</v>
      </c>
      <c r="K21" s="25">
        <f t="shared" si="6"/>
        <v>0</v>
      </c>
      <c r="L21" s="25">
        <f t="shared" si="6"/>
        <v>0</v>
      </c>
      <c r="M21" s="25">
        <f t="shared" si="6"/>
        <v>0</v>
      </c>
      <c r="N21" s="25">
        <f t="shared" si="6"/>
        <v>0</v>
      </c>
      <c r="O21" s="25">
        <f t="shared" si="6"/>
        <v>0</v>
      </c>
      <c r="P21" s="26">
        <f t="shared" si="6"/>
        <v>0</v>
      </c>
    </row>
    <row r="22" spans="2:16" ht="15">
      <c r="B22" s="107"/>
      <c r="C22" s="108"/>
      <c r="D22" s="10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</row>
    <row r="23" spans="2:16" ht="15">
      <c r="B23" s="107" t="s">
        <v>407</v>
      </c>
      <c r="C23" s="108" t="s">
        <v>118</v>
      </c>
      <c r="D23" s="109">
        <f>'PLANILHA ORÇAMENTÁRIA'!I52</f>
        <v>0</v>
      </c>
      <c r="E23" s="25">
        <f aca="true" t="shared" si="7" ref="E23:P23">E24*$D23</f>
        <v>0</v>
      </c>
      <c r="F23" s="25">
        <f t="shared" si="7"/>
        <v>0</v>
      </c>
      <c r="G23" s="25">
        <f t="shared" si="7"/>
        <v>0</v>
      </c>
      <c r="H23" s="25">
        <f t="shared" si="7"/>
        <v>0</v>
      </c>
      <c r="I23" s="25">
        <f t="shared" si="7"/>
        <v>0</v>
      </c>
      <c r="J23" s="25">
        <f t="shared" si="7"/>
        <v>0</v>
      </c>
      <c r="K23" s="25">
        <f t="shared" si="7"/>
        <v>0</v>
      </c>
      <c r="L23" s="25">
        <f t="shared" si="7"/>
        <v>0</v>
      </c>
      <c r="M23" s="25">
        <f t="shared" si="7"/>
        <v>0</v>
      </c>
      <c r="N23" s="25">
        <f t="shared" si="7"/>
        <v>0</v>
      </c>
      <c r="O23" s="25">
        <f t="shared" si="7"/>
        <v>0</v>
      </c>
      <c r="P23" s="26">
        <f t="shared" si="7"/>
        <v>0</v>
      </c>
    </row>
    <row r="24" spans="2:16" ht="15">
      <c r="B24" s="107"/>
      <c r="C24" s="108"/>
      <c r="D24" s="10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</row>
    <row r="25" spans="2:16" ht="15">
      <c r="B25" s="107" t="s">
        <v>408</v>
      </c>
      <c r="C25" s="108" t="s">
        <v>143</v>
      </c>
      <c r="D25" s="109">
        <f>'PLANILHA ORÇAMENTÁRIA'!I66</f>
        <v>0</v>
      </c>
      <c r="E25" s="25">
        <f aca="true" t="shared" si="8" ref="E25:P25">E26*$D25</f>
        <v>0</v>
      </c>
      <c r="F25" s="25">
        <f t="shared" si="8"/>
        <v>0</v>
      </c>
      <c r="G25" s="25">
        <f t="shared" si="8"/>
        <v>0</v>
      </c>
      <c r="H25" s="25">
        <f t="shared" si="8"/>
        <v>0</v>
      </c>
      <c r="I25" s="25">
        <f t="shared" si="8"/>
        <v>0</v>
      </c>
      <c r="J25" s="25">
        <f t="shared" si="8"/>
        <v>0</v>
      </c>
      <c r="K25" s="25">
        <f t="shared" si="8"/>
        <v>0</v>
      </c>
      <c r="L25" s="25">
        <f t="shared" si="8"/>
        <v>0</v>
      </c>
      <c r="M25" s="25">
        <f t="shared" si="8"/>
        <v>0</v>
      </c>
      <c r="N25" s="25">
        <f t="shared" si="8"/>
        <v>0</v>
      </c>
      <c r="O25" s="25">
        <f t="shared" si="8"/>
        <v>0</v>
      </c>
      <c r="P25" s="26">
        <f t="shared" si="8"/>
        <v>0</v>
      </c>
    </row>
    <row r="26" spans="2:16" ht="15">
      <c r="B26" s="107"/>
      <c r="C26" s="108"/>
      <c r="D26" s="10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</row>
    <row r="27" spans="2:16" ht="15">
      <c r="B27" s="107" t="s">
        <v>409</v>
      </c>
      <c r="C27" s="108" t="s">
        <v>150</v>
      </c>
      <c r="D27" s="109">
        <f>'PLANILHA ORÇAMENTÁRIA'!I69</f>
        <v>0</v>
      </c>
      <c r="E27" s="25">
        <f aca="true" t="shared" si="9" ref="E27:P27">E28*$D27</f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5">
        <f t="shared" si="9"/>
        <v>0</v>
      </c>
      <c r="L27" s="25">
        <f t="shared" si="9"/>
        <v>0</v>
      </c>
      <c r="M27" s="25">
        <f t="shared" si="9"/>
        <v>0</v>
      </c>
      <c r="N27" s="25">
        <f t="shared" si="9"/>
        <v>0</v>
      </c>
      <c r="O27" s="25">
        <f t="shared" si="9"/>
        <v>0</v>
      </c>
      <c r="P27" s="26">
        <f t="shared" si="9"/>
        <v>0</v>
      </c>
    </row>
    <row r="28" spans="2:16" ht="15">
      <c r="B28" s="107"/>
      <c r="C28" s="108"/>
      <c r="D28" s="10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2:16" ht="15">
      <c r="B29" s="107" t="s">
        <v>410</v>
      </c>
      <c r="C29" s="108" t="s">
        <v>154</v>
      </c>
      <c r="D29" s="109">
        <f>'PLANILHA ORÇAMENTÁRIA'!I71</f>
        <v>0</v>
      </c>
      <c r="E29" s="25">
        <f aca="true" t="shared" si="10" ref="E29:P29">E30*$D29</f>
        <v>0</v>
      </c>
      <c r="F29" s="25">
        <f t="shared" si="10"/>
        <v>0</v>
      </c>
      <c r="G29" s="25">
        <f t="shared" si="10"/>
        <v>0</v>
      </c>
      <c r="H29" s="25">
        <f t="shared" si="10"/>
        <v>0</v>
      </c>
      <c r="I29" s="25">
        <f t="shared" si="10"/>
        <v>0</v>
      </c>
      <c r="J29" s="25">
        <f t="shared" si="10"/>
        <v>0</v>
      </c>
      <c r="K29" s="25">
        <f t="shared" si="10"/>
        <v>0</v>
      </c>
      <c r="L29" s="25">
        <f t="shared" si="10"/>
        <v>0</v>
      </c>
      <c r="M29" s="25">
        <f t="shared" si="10"/>
        <v>0</v>
      </c>
      <c r="N29" s="25">
        <f t="shared" si="10"/>
        <v>0</v>
      </c>
      <c r="O29" s="25">
        <f t="shared" si="10"/>
        <v>0</v>
      </c>
      <c r="P29" s="26">
        <f t="shared" si="10"/>
        <v>0</v>
      </c>
    </row>
    <row r="30" spans="2:16" ht="15">
      <c r="B30" s="107"/>
      <c r="C30" s="108"/>
      <c r="D30" s="10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</row>
    <row r="31" spans="2:16" ht="15">
      <c r="B31" s="107" t="s">
        <v>411</v>
      </c>
      <c r="C31" s="111" t="s">
        <v>176</v>
      </c>
      <c r="D31" s="109">
        <f>'PLANILHA ORÇAMENTÁRIA'!I79</f>
        <v>0</v>
      </c>
      <c r="E31" s="25">
        <f aca="true" t="shared" si="11" ref="E31:P31">E32*$D31</f>
        <v>0</v>
      </c>
      <c r="F31" s="25">
        <f t="shared" si="11"/>
        <v>0</v>
      </c>
      <c r="G31" s="25">
        <f t="shared" si="11"/>
        <v>0</v>
      </c>
      <c r="H31" s="25">
        <f t="shared" si="11"/>
        <v>0</v>
      </c>
      <c r="I31" s="25">
        <f t="shared" si="11"/>
        <v>0</v>
      </c>
      <c r="J31" s="25">
        <f t="shared" si="11"/>
        <v>0</v>
      </c>
      <c r="K31" s="25">
        <f t="shared" si="11"/>
        <v>0</v>
      </c>
      <c r="L31" s="25">
        <f t="shared" si="11"/>
        <v>0</v>
      </c>
      <c r="M31" s="25">
        <f t="shared" si="11"/>
        <v>0</v>
      </c>
      <c r="N31" s="25">
        <f t="shared" si="11"/>
        <v>0</v>
      </c>
      <c r="O31" s="25">
        <f t="shared" si="11"/>
        <v>0</v>
      </c>
      <c r="P31" s="26">
        <f t="shared" si="11"/>
        <v>0</v>
      </c>
    </row>
    <row r="32" spans="2:16" ht="15">
      <c r="B32" s="107"/>
      <c r="C32" s="111"/>
      <c r="D32" s="109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</row>
    <row r="33" spans="2:16" ht="15">
      <c r="B33" s="107" t="s">
        <v>412</v>
      </c>
      <c r="C33" s="108" t="s">
        <v>193</v>
      </c>
      <c r="D33" s="109">
        <f>'PLANILHA ORÇAMENTÁRIA'!I87</f>
        <v>0</v>
      </c>
      <c r="E33" s="25">
        <f aca="true" t="shared" si="12" ref="E33:P33">E34*$D33</f>
        <v>0</v>
      </c>
      <c r="F33" s="25">
        <f t="shared" si="12"/>
        <v>0</v>
      </c>
      <c r="G33" s="25">
        <f t="shared" si="12"/>
        <v>0</v>
      </c>
      <c r="H33" s="25">
        <f t="shared" si="12"/>
        <v>0</v>
      </c>
      <c r="I33" s="25">
        <f t="shared" si="12"/>
        <v>0</v>
      </c>
      <c r="J33" s="25">
        <f t="shared" si="12"/>
        <v>0</v>
      </c>
      <c r="K33" s="25">
        <f t="shared" si="12"/>
        <v>0</v>
      </c>
      <c r="L33" s="25">
        <f t="shared" si="12"/>
        <v>0</v>
      </c>
      <c r="M33" s="25">
        <f t="shared" si="12"/>
        <v>0</v>
      </c>
      <c r="N33" s="25">
        <f t="shared" si="12"/>
        <v>0</v>
      </c>
      <c r="O33" s="25">
        <f t="shared" si="12"/>
        <v>0</v>
      </c>
      <c r="P33" s="26">
        <f t="shared" si="12"/>
        <v>0</v>
      </c>
    </row>
    <row r="34" spans="2:16" ht="15">
      <c r="B34" s="107"/>
      <c r="C34" s="108"/>
      <c r="D34" s="10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</row>
    <row r="35" spans="2:16" ht="15">
      <c r="B35" s="107" t="s">
        <v>413</v>
      </c>
      <c r="C35" s="108" t="s">
        <v>275</v>
      </c>
      <c r="D35" s="109">
        <f>'PLANILHA ORÇAMENTÁRIA'!I115</f>
        <v>0</v>
      </c>
      <c r="E35" s="25">
        <f aca="true" t="shared" si="13" ref="E35:P35">E36*$D35</f>
        <v>0</v>
      </c>
      <c r="F35" s="25">
        <f t="shared" si="13"/>
        <v>0</v>
      </c>
      <c r="G35" s="25">
        <f t="shared" si="13"/>
        <v>0</v>
      </c>
      <c r="H35" s="25">
        <f t="shared" si="13"/>
        <v>0</v>
      </c>
      <c r="I35" s="25">
        <f t="shared" si="13"/>
        <v>0</v>
      </c>
      <c r="J35" s="25">
        <f t="shared" si="13"/>
        <v>0</v>
      </c>
      <c r="K35" s="25">
        <f t="shared" si="13"/>
        <v>0</v>
      </c>
      <c r="L35" s="25">
        <f t="shared" si="13"/>
        <v>0</v>
      </c>
      <c r="M35" s="25">
        <f t="shared" si="13"/>
        <v>0</v>
      </c>
      <c r="N35" s="25">
        <f t="shared" si="13"/>
        <v>0</v>
      </c>
      <c r="O35" s="25">
        <f t="shared" si="13"/>
        <v>0</v>
      </c>
      <c r="P35" s="26">
        <f t="shared" si="13"/>
        <v>0</v>
      </c>
    </row>
    <row r="36" spans="2:16" ht="15">
      <c r="B36" s="107"/>
      <c r="C36" s="108"/>
      <c r="D36" s="109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2:16" ht="15">
      <c r="B37" s="107" t="s">
        <v>414</v>
      </c>
      <c r="C37" s="108" t="s">
        <v>288</v>
      </c>
      <c r="D37" s="109">
        <f>'PLANILHA ORÇAMENTÁRIA'!I120</f>
        <v>0</v>
      </c>
      <c r="E37" s="25">
        <f aca="true" t="shared" si="14" ref="E37:P37">E38*$D37</f>
        <v>0</v>
      </c>
      <c r="F37" s="25">
        <f t="shared" si="14"/>
        <v>0</v>
      </c>
      <c r="G37" s="25">
        <f t="shared" si="14"/>
        <v>0</v>
      </c>
      <c r="H37" s="25">
        <f t="shared" si="14"/>
        <v>0</v>
      </c>
      <c r="I37" s="25">
        <f t="shared" si="14"/>
        <v>0</v>
      </c>
      <c r="J37" s="25">
        <f t="shared" si="14"/>
        <v>0</v>
      </c>
      <c r="K37" s="25">
        <f t="shared" si="14"/>
        <v>0</v>
      </c>
      <c r="L37" s="25">
        <f t="shared" si="14"/>
        <v>0</v>
      </c>
      <c r="M37" s="25">
        <f t="shared" si="14"/>
        <v>0</v>
      </c>
      <c r="N37" s="25">
        <f t="shared" si="14"/>
        <v>0</v>
      </c>
      <c r="O37" s="25">
        <f t="shared" si="14"/>
        <v>0</v>
      </c>
      <c r="P37" s="26">
        <f t="shared" si="14"/>
        <v>0</v>
      </c>
    </row>
    <row r="38" spans="2:16" ht="15">
      <c r="B38" s="107"/>
      <c r="C38" s="108"/>
      <c r="D38" s="10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</row>
    <row r="39" spans="2:16" ht="15">
      <c r="B39" s="107" t="s">
        <v>415</v>
      </c>
      <c r="C39" s="108" t="s">
        <v>304</v>
      </c>
      <c r="D39" s="109">
        <f>'PLANILHA ORÇAMENTÁRIA'!I126</f>
        <v>0</v>
      </c>
      <c r="E39" s="25">
        <f aca="true" t="shared" si="15" ref="E39:P39">E40*$D39</f>
        <v>0</v>
      </c>
      <c r="F39" s="25">
        <f t="shared" si="15"/>
        <v>0</v>
      </c>
      <c r="G39" s="25">
        <f t="shared" si="15"/>
        <v>0</v>
      </c>
      <c r="H39" s="25">
        <f t="shared" si="15"/>
        <v>0</v>
      </c>
      <c r="I39" s="25">
        <f t="shared" si="15"/>
        <v>0</v>
      </c>
      <c r="J39" s="25">
        <f t="shared" si="15"/>
        <v>0</v>
      </c>
      <c r="K39" s="25">
        <f t="shared" si="15"/>
        <v>0</v>
      </c>
      <c r="L39" s="25">
        <f t="shared" si="15"/>
        <v>0</v>
      </c>
      <c r="M39" s="25">
        <f t="shared" si="15"/>
        <v>0</v>
      </c>
      <c r="N39" s="25">
        <f t="shared" si="15"/>
        <v>0</v>
      </c>
      <c r="O39" s="25">
        <f t="shared" si="15"/>
        <v>0</v>
      </c>
      <c r="P39" s="26">
        <f t="shared" si="15"/>
        <v>0</v>
      </c>
    </row>
    <row r="40" spans="2:16" ht="15">
      <c r="B40" s="107"/>
      <c r="C40" s="108"/>
      <c r="D40" s="109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2:16" ht="15">
      <c r="B41" s="107" t="s">
        <v>416</v>
      </c>
      <c r="C41" s="108" t="s">
        <v>353</v>
      </c>
      <c r="D41" s="109">
        <f>'PLANILHA ORÇAMENTÁRIA'!I143</f>
        <v>0</v>
      </c>
      <c r="E41" s="25">
        <f aca="true" t="shared" si="16" ref="E41:P41">E42*$D41</f>
        <v>0</v>
      </c>
      <c r="F41" s="25">
        <f t="shared" si="16"/>
        <v>0</v>
      </c>
      <c r="G41" s="25">
        <f t="shared" si="16"/>
        <v>0</v>
      </c>
      <c r="H41" s="25">
        <f t="shared" si="16"/>
        <v>0</v>
      </c>
      <c r="I41" s="25">
        <f t="shared" si="16"/>
        <v>0</v>
      </c>
      <c r="J41" s="25">
        <f t="shared" si="16"/>
        <v>0</v>
      </c>
      <c r="K41" s="25">
        <f t="shared" si="16"/>
        <v>0</v>
      </c>
      <c r="L41" s="25">
        <f t="shared" si="16"/>
        <v>0</v>
      </c>
      <c r="M41" s="25">
        <f t="shared" si="16"/>
        <v>0</v>
      </c>
      <c r="N41" s="25">
        <f t="shared" si="16"/>
        <v>0</v>
      </c>
      <c r="O41" s="25">
        <f t="shared" si="16"/>
        <v>0</v>
      </c>
      <c r="P41" s="26">
        <f t="shared" si="16"/>
        <v>0</v>
      </c>
    </row>
    <row r="42" spans="2:16" ht="15">
      <c r="B42" s="107"/>
      <c r="C42" s="108"/>
      <c r="D42" s="10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2:16" ht="15">
      <c r="B43" s="107" t="s">
        <v>417</v>
      </c>
      <c r="C43" s="108" t="s">
        <v>368</v>
      </c>
      <c r="D43" s="109">
        <f>'PLANILHA ORÇAMENTÁRIA'!I148</f>
        <v>0</v>
      </c>
      <c r="E43" s="25">
        <f aca="true" t="shared" si="17" ref="E43:P43">E44*$D43</f>
        <v>0</v>
      </c>
      <c r="F43" s="25">
        <f t="shared" si="17"/>
        <v>0</v>
      </c>
      <c r="G43" s="25">
        <f t="shared" si="17"/>
        <v>0</v>
      </c>
      <c r="H43" s="25">
        <f t="shared" si="17"/>
        <v>0</v>
      </c>
      <c r="I43" s="25">
        <f t="shared" si="17"/>
        <v>0</v>
      </c>
      <c r="J43" s="25">
        <f t="shared" si="17"/>
        <v>0</v>
      </c>
      <c r="K43" s="25">
        <f t="shared" si="17"/>
        <v>0</v>
      </c>
      <c r="L43" s="25">
        <f t="shared" si="17"/>
        <v>0</v>
      </c>
      <c r="M43" s="25">
        <f t="shared" si="17"/>
        <v>0</v>
      </c>
      <c r="N43" s="25">
        <f t="shared" si="17"/>
        <v>0</v>
      </c>
      <c r="O43" s="25">
        <f t="shared" si="17"/>
        <v>0</v>
      </c>
      <c r="P43" s="26">
        <f t="shared" si="17"/>
        <v>0</v>
      </c>
    </row>
    <row r="44" spans="2:16" ht="15">
      <c r="B44" s="107"/>
      <c r="C44" s="108"/>
      <c r="D44" s="109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2:16" ht="15">
      <c r="B45" s="17"/>
      <c r="C45" s="19" t="s">
        <v>418</v>
      </c>
      <c r="D45" s="20">
        <f>SUM(D9:D44)</f>
        <v>0</v>
      </c>
      <c r="E45" s="27">
        <f aca="true" t="shared" si="18" ref="E45:P45">E9+E11+E13+E15+E17+E19+E21+E23+E25+E27+E29+E31+E33+E35+E37+E39+E41+E43</f>
        <v>0</v>
      </c>
      <c r="F45" s="27">
        <f t="shared" si="18"/>
        <v>0</v>
      </c>
      <c r="G45" s="27">
        <f t="shared" si="18"/>
        <v>0</v>
      </c>
      <c r="H45" s="27">
        <f t="shared" si="18"/>
        <v>0</v>
      </c>
      <c r="I45" s="27">
        <f t="shared" si="18"/>
        <v>0</v>
      </c>
      <c r="J45" s="27">
        <f t="shared" si="18"/>
        <v>0</v>
      </c>
      <c r="K45" s="27">
        <f t="shared" si="18"/>
        <v>0</v>
      </c>
      <c r="L45" s="27">
        <f t="shared" si="18"/>
        <v>0</v>
      </c>
      <c r="M45" s="27">
        <f t="shared" si="18"/>
        <v>0</v>
      </c>
      <c r="N45" s="27">
        <f t="shared" si="18"/>
        <v>0</v>
      </c>
      <c r="O45" s="27">
        <f t="shared" si="18"/>
        <v>0</v>
      </c>
      <c r="P45" s="28">
        <f t="shared" si="18"/>
        <v>0</v>
      </c>
    </row>
    <row r="46" spans="2:16" ht="15">
      <c r="B46" s="113"/>
      <c r="C46" s="114"/>
      <c r="D46" s="42" t="s">
        <v>419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/>
    </row>
    <row r="47" spans="2:16" ht="15">
      <c r="B47" s="115"/>
      <c r="C47" s="116"/>
      <c r="D47" s="42" t="s">
        <v>420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</row>
    <row r="48" spans="2:16" ht="32.25" customHeight="1" thickBot="1">
      <c r="B48" s="117"/>
      <c r="C48" s="118"/>
      <c r="D48" s="43" t="s">
        <v>421</v>
      </c>
      <c r="E48" s="29">
        <f>E45</f>
        <v>0</v>
      </c>
      <c r="F48" s="29">
        <f aca="true" t="shared" si="19" ref="F48:P48">E48+F45</f>
        <v>0</v>
      </c>
      <c r="G48" s="29">
        <f t="shared" si="19"/>
        <v>0</v>
      </c>
      <c r="H48" s="29">
        <f t="shared" si="19"/>
        <v>0</v>
      </c>
      <c r="I48" s="29">
        <f t="shared" si="19"/>
        <v>0</v>
      </c>
      <c r="J48" s="29">
        <f t="shared" si="19"/>
        <v>0</v>
      </c>
      <c r="K48" s="29">
        <f t="shared" si="19"/>
        <v>0</v>
      </c>
      <c r="L48" s="29">
        <f t="shared" si="19"/>
        <v>0</v>
      </c>
      <c r="M48" s="29">
        <f t="shared" si="19"/>
        <v>0</v>
      </c>
      <c r="N48" s="29">
        <f t="shared" si="19"/>
        <v>0</v>
      </c>
      <c r="O48" s="29">
        <f t="shared" si="19"/>
        <v>0</v>
      </c>
      <c r="P48" s="30">
        <f t="shared" si="19"/>
        <v>0</v>
      </c>
    </row>
  </sheetData>
  <mergeCells count="68">
    <mergeCell ref="K3:U3"/>
    <mergeCell ref="K2:U2"/>
    <mergeCell ref="B1:J1"/>
    <mergeCell ref="B2:J2"/>
    <mergeCell ref="B3:J3"/>
    <mergeCell ref="K1:U1"/>
    <mergeCell ref="B43:B44"/>
    <mergeCell ref="C43:C44"/>
    <mergeCell ref="D43:D44"/>
    <mergeCell ref="E7:J7"/>
    <mergeCell ref="B46:C48"/>
    <mergeCell ref="B39:B40"/>
    <mergeCell ref="C39:C40"/>
    <mergeCell ref="D39:D40"/>
    <mergeCell ref="B41:B42"/>
    <mergeCell ref="C41:C42"/>
    <mergeCell ref="D41:D42"/>
    <mergeCell ref="B35:B36"/>
    <mergeCell ref="C35:C36"/>
    <mergeCell ref="D35:D36"/>
    <mergeCell ref="B37:B38"/>
    <mergeCell ref="C37:C38"/>
    <mergeCell ref="D37:D38"/>
    <mergeCell ref="B31:B32"/>
    <mergeCell ref="C31:C32"/>
    <mergeCell ref="D31:D32"/>
    <mergeCell ref="B33:B34"/>
    <mergeCell ref="C33:C34"/>
    <mergeCell ref="D33:D34"/>
    <mergeCell ref="B27:B28"/>
    <mergeCell ref="C27:C28"/>
    <mergeCell ref="D27:D28"/>
    <mergeCell ref="B29:B30"/>
    <mergeCell ref="C29:C30"/>
    <mergeCell ref="D29:D30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B21:B22"/>
    <mergeCell ref="C21:C22"/>
    <mergeCell ref="D21:D22"/>
    <mergeCell ref="B15:B16"/>
    <mergeCell ref="C15:C16"/>
    <mergeCell ref="D15:D16"/>
    <mergeCell ref="B17:B18"/>
    <mergeCell ref="C17:C18"/>
    <mergeCell ref="D17:D18"/>
    <mergeCell ref="B11:B12"/>
    <mergeCell ref="C11:C12"/>
    <mergeCell ref="D11:D12"/>
    <mergeCell ref="B13:B14"/>
    <mergeCell ref="C13:C14"/>
    <mergeCell ref="D13:D14"/>
    <mergeCell ref="B9:B10"/>
    <mergeCell ref="C9:C10"/>
    <mergeCell ref="D9:D10"/>
    <mergeCell ref="C4:J4"/>
    <mergeCell ref="K4:U4"/>
    <mergeCell ref="K7:P7"/>
    <mergeCell ref="B7:B8"/>
    <mergeCell ref="C7:C8"/>
    <mergeCell ref="D7:D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3" r:id="rId2"/>
  <colBreaks count="1" manualBreakCount="1">
    <brk id="10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39898-8BAE-4DFB-A3A0-BC5A3FD1FE76}">
  <dimension ref="A1:H46"/>
  <sheetViews>
    <sheetView view="pageBreakPreview" zoomScaleSheetLayoutView="100" workbookViewId="0" topLeftCell="A1">
      <selection activeCell="A9" sqref="A9:H9"/>
    </sheetView>
  </sheetViews>
  <sheetFormatPr defaultColWidth="9.140625" defaultRowHeight="15"/>
  <cols>
    <col min="1" max="1" width="16.28125" style="0" customWidth="1"/>
    <col min="2" max="2" width="2.28125" style="0" customWidth="1"/>
    <col min="3" max="3" width="5.00390625" style="0" customWidth="1"/>
    <col min="6" max="6" width="3.8515625" style="0" customWidth="1"/>
    <col min="7" max="7" width="28.140625" style="0" customWidth="1"/>
    <col min="8" max="8" width="20.28125" style="0" customWidth="1"/>
  </cols>
  <sheetData>
    <row r="1" spans="1:8" ht="15">
      <c r="A1" s="46"/>
      <c r="B1" s="46"/>
      <c r="C1" s="46"/>
      <c r="D1" s="46"/>
      <c r="E1" s="46"/>
      <c r="F1" s="46"/>
      <c r="G1" s="46"/>
      <c r="H1" s="47"/>
    </row>
    <row r="2" spans="1:8" ht="15">
      <c r="A2" s="33"/>
      <c r="B2" s="48"/>
      <c r="C2" s="48"/>
      <c r="D2" s="48"/>
      <c r="E2" s="48" t="s">
        <v>0</v>
      </c>
      <c r="F2" s="48"/>
      <c r="G2" s="48"/>
      <c r="H2" s="48"/>
    </row>
    <row r="3" spans="1:8" ht="15">
      <c r="A3" s="33"/>
      <c r="B3" s="44"/>
      <c r="C3" s="44"/>
      <c r="D3" s="44"/>
      <c r="E3" s="44" t="s">
        <v>1</v>
      </c>
      <c r="F3" s="44"/>
      <c r="G3" s="44"/>
      <c r="H3" s="44"/>
    </row>
    <row r="4" spans="1:8" ht="15">
      <c r="A4" s="33"/>
      <c r="B4" s="45"/>
      <c r="C4" s="45"/>
      <c r="D4" s="45"/>
      <c r="E4" s="45" t="s">
        <v>2</v>
      </c>
      <c r="F4" s="45"/>
      <c r="G4" s="45"/>
      <c r="H4" s="45"/>
    </row>
    <row r="5" spans="1:8" ht="20.25">
      <c r="A5" s="31"/>
      <c r="B5" s="31"/>
      <c r="C5" s="31"/>
      <c r="D5" s="32"/>
      <c r="E5" s="32"/>
      <c r="F5" s="32"/>
      <c r="G5" s="32"/>
      <c r="H5" s="32"/>
    </row>
    <row r="6" spans="1:8" ht="15.75">
      <c r="A6" s="129" t="s">
        <v>3</v>
      </c>
      <c r="B6" s="129"/>
      <c r="C6" s="129"/>
      <c r="D6" s="129"/>
      <c r="E6" s="129"/>
      <c r="F6" s="129"/>
      <c r="G6" s="129"/>
      <c r="H6" s="129"/>
    </row>
    <row r="7" spans="1:8" ht="15.75">
      <c r="A7" s="140" t="s">
        <v>4</v>
      </c>
      <c r="B7" s="140"/>
      <c r="C7" s="140"/>
      <c r="D7" s="140"/>
      <c r="E7" s="37"/>
      <c r="F7" s="40"/>
      <c r="G7" s="41"/>
      <c r="H7" s="41"/>
    </row>
    <row r="8" spans="1:8" ht="15.75">
      <c r="A8" s="130" t="s">
        <v>468</v>
      </c>
      <c r="B8" s="130"/>
      <c r="C8" s="130"/>
      <c r="D8" s="130"/>
      <c r="E8" s="130"/>
      <c r="F8" s="130"/>
      <c r="G8" s="130"/>
      <c r="H8" s="130"/>
    </row>
    <row r="9" spans="1:8" ht="15.75">
      <c r="A9" s="131" t="s">
        <v>434</v>
      </c>
      <c r="B9" s="131"/>
      <c r="C9" s="131"/>
      <c r="D9" s="131"/>
      <c r="E9" s="131"/>
      <c r="F9" s="131"/>
      <c r="G9" s="131"/>
      <c r="H9" s="131"/>
    </row>
    <row r="10" spans="1:8" ht="15.75">
      <c r="A10" s="49"/>
      <c r="B10" s="50"/>
      <c r="C10" s="51"/>
      <c r="D10" s="51"/>
      <c r="E10" s="52"/>
      <c r="F10" s="52"/>
      <c r="G10" s="52"/>
      <c r="H10" s="52"/>
    </row>
    <row r="11" spans="1:8" ht="15">
      <c r="A11" s="132" t="s">
        <v>435</v>
      </c>
      <c r="B11" s="133"/>
      <c r="C11" s="133"/>
      <c r="D11" s="133"/>
      <c r="E11" s="133"/>
      <c r="F11" s="133"/>
      <c r="G11" s="133"/>
      <c r="H11" s="134"/>
    </row>
    <row r="12" spans="1:8" ht="15">
      <c r="A12" s="135" t="s">
        <v>436</v>
      </c>
      <c r="B12" s="136"/>
      <c r="C12" s="136"/>
      <c r="D12" s="136"/>
      <c r="E12" s="136"/>
      <c r="F12" s="136"/>
      <c r="G12" s="137"/>
      <c r="H12" s="53" t="s">
        <v>437</v>
      </c>
    </row>
    <row r="13" spans="1:8" ht="15">
      <c r="A13" s="54" t="s">
        <v>438</v>
      </c>
      <c r="B13" s="55"/>
      <c r="C13" s="55"/>
      <c r="D13" s="55"/>
      <c r="E13" s="55"/>
      <c r="F13" s="56"/>
      <c r="G13" s="57"/>
      <c r="H13" s="58"/>
    </row>
    <row r="14" spans="1:8" ht="15">
      <c r="A14" s="54" t="s">
        <v>439</v>
      </c>
      <c r="B14" s="55"/>
      <c r="C14" s="55"/>
      <c r="D14" s="55"/>
      <c r="E14" s="55"/>
      <c r="F14" s="56"/>
      <c r="G14" s="57"/>
      <c r="H14" s="58"/>
    </row>
    <row r="15" spans="1:8" ht="15">
      <c r="A15" s="54" t="s">
        <v>440</v>
      </c>
      <c r="B15" s="55"/>
      <c r="C15" s="55"/>
      <c r="D15" s="55"/>
      <c r="E15" s="55"/>
      <c r="F15" s="56"/>
      <c r="G15" s="57"/>
      <c r="H15" s="58"/>
    </row>
    <row r="16" spans="1:8" ht="15">
      <c r="A16" s="54" t="s">
        <v>441</v>
      </c>
      <c r="B16" s="55"/>
      <c r="C16" s="55"/>
      <c r="D16" s="55"/>
      <c r="E16" s="55"/>
      <c r="F16" s="56"/>
      <c r="G16" s="57"/>
      <c r="H16" s="59">
        <v>0</v>
      </c>
    </row>
    <row r="17" spans="1:8" ht="15">
      <c r="A17" s="138" t="s">
        <v>442</v>
      </c>
      <c r="B17" s="139"/>
      <c r="C17" s="139"/>
      <c r="D17" s="139"/>
      <c r="E17" s="139"/>
      <c r="F17" s="139"/>
      <c r="G17" s="139"/>
      <c r="H17" s="60">
        <f>SUM(H13:H16)</f>
        <v>0</v>
      </c>
    </row>
    <row r="18" spans="1:8" ht="15">
      <c r="A18" s="132" t="s">
        <v>443</v>
      </c>
      <c r="B18" s="133"/>
      <c r="C18" s="133"/>
      <c r="D18" s="133"/>
      <c r="E18" s="133"/>
      <c r="F18" s="133"/>
      <c r="G18" s="133"/>
      <c r="H18" s="134"/>
    </row>
    <row r="19" spans="1:8" ht="15">
      <c r="A19" s="135" t="s">
        <v>436</v>
      </c>
      <c r="B19" s="136"/>
      <c r="C19" s="136"/>
      <c r="D19" s="136"/>
      <c r="E19" s="136"/>
      <c r="F19" s="136"/>
      <c r="G19" s="137"/>
      <c r="H19" s="53" t="s">
        <v>437</v>
      </c>
    </row>
    <row r="20" spans="1:8" ht="15">
      <c r="A20" s="61" t="s">
        <v>444</v>
      </c>
      <c r="B20" s="62"/>
      <c r="C20" s="62"/>
      <c r="D20" s="62"/>
      <c r="E20" s="63"/>
      <c r="F20" s="64"/>
      <c r="G20" s="65"/>
      <c r="H20" s="58"/>
    </row>
    <row r="21" spans="1:8" ht="15">
      <c r="A21" s="138" t="s">
        <v>445</v>
      </c>
      <c r="B21" s="139"/>
      <c r="C21" s="139"/>
      <c r="D21" s="139"/>
      <c r="E21" s="139"/>
      <c r="F21" s="139"/>
      <c r="G21" s="139"/>
      <c r="H21" s="60">
        <f>SUM(H20:H20)</f>
        <v>0</v>
      </c>
    </row>
    <row r="22" spans="1:8" ht="15">
      <c r="A22" s="132" t="s">
        <v>446</v>
      </c>
      <c r="B22" s="133"/>
      <c r="C22" s="133"/>
      <c r="D22" s="133"/>
      <c r="E22" s="133"/>
      <c r="F22" s="133"/>
      <c r="G22" s="133"/>
      <c r="H22" s="134"/>
    </row>
    <row r="23" spans="1:8" ht="15">
      <c r="A23" s="135" t="s">
        <v>436</v>
      </c>
      <c r="B23" s="136"/>
      <c r="C23" s="136"/>
      <c r="D23" s="136"/>
      <c r="E23" s="136"/>
      <c r="F23" s="136"/>
      <c r="G23" s="137"/>
      <c r="H23" s="53" t="s">
        <v>437</v>
      </c>
    </row>
    <row r="24" spans="1:8" ht="15">
      <c r="A24" s="126" t="s">
        <v>447</v>
      </c>
      <c r="B24" s="127"/>
      <c r="C24" s="127"/>
      <c r="D24" s="127"/>
      <c r="E24" s="127"/>
      <c r="F24" s="127"/>
      <c r="G24" s="128"/>
      <c r="H24" s="58"/>
    </row>
    <row r="25" spans="1:8" ht="15">
      <c r="A25" s="138" t="s">
        <v>448</v>
      </c>
      <c r="B25" s="139"/>
      <c r="C25" s="139"/>
      <c r="D25" s="139"/>
      <c r="E25" s="139"/>
      <c r="F25" s="139"/>
      <c r="G25" s="139"/>
      <c r="H25" s="60">
        <f>SUM(H24:H24)</f>
        <v>0</v>
      </c>
    </row>
    <row r="26" spans="1:8" ht="15">
      <c r="A26" s="132" t="s">
        <v>449</v>
      </c>
      <c r="B26" s="133"/>
      <c r="C26" s="133"/>
      <c r="D26" s="133"/>
      <c r="E26" s="133"/>
      <c r="F26" s="133"/>
      <c r="G26" s="133"/>
      <c r="H26" s="134"/>
    </row>
    <row r="27" spans="1:8" ht="15">
      <c r="A27" s="135" t="s">
        <v>436</v>
      </c>
      <c r="B27" s="136"/>
      <c r="C27" s="136"/>
      <c r="D27" s="136"/>
      <c r="E27" s="136"/>
      <c r="F27" s="136"/>
      <c r="G27" s="137"/>
      <c r="H27" s="53" t="s">
        <v>437</v>
      </c>
    </row>
    <row r="28" spans="1:8" ht="15">
      <c r="A28" s="54" t="s">
        <v>450</v>
      </c>
      <c r="B28" s="55"/>
      <c r="C28" s="55"/>
      <c r="D28" s="55"/>
      <c r="E28" s="55"/>
      <c r="F28" s="56"/>
      <c r="G28" s="66"/>
      <c r="H28" s="58">
        <v>5</v>
      </c>
    </row>
    <row r="29" spans="1:8" ht="15">
      <c r="A29" s="54" t="s">
        <v>451</v>
      </c>
      <c r="B29" s="55"/>
      <c r="C29" s="55"/>
      <c r="D29" s="55"/>
      <c r="E29" s="55"/>
      <c r="F29" s="56"/>
      <c r="G29" s="66"/>
      <c r="H29" s="67"/>
    </row>
    <row r="30" spans="1:8" ht="15">
      <c r="A30" s="54" t="s">
        <v>452</v>
      </c>
      <c r="B30" s="55"/>
      <c r="C30" s="55"/>
      <c r="D30" s="55"/>
      <c r="E30" s="55"/>
      <c r="F30" s="56"/>
      <c r="G30" s="66"/>
      <c r="H30" s="67"/>
    </row>
    <row r="31" spans="1:8" ht="15">
      <c r="A31" s="54" t="s">
        <v>453</v>
      </c>
      <c r="B31" s="55"/>
      <c r="C31" s="55"/>
      <c r="D31" s="55"/>
      <c r="E31" s="55"/>
      <c r="F31" s="56"/>
      <c r="G31" s="66"/>
      <c r="H31" s="67"/>
    </row>
    <row r="32" spans="1:8" ht="15">
      <c r="A32" s="138" t="s">
        <v>454</v>
      </c>
      <c r="B32" s="139"/>
      <c r="C32" s="139"/>
      <c r="D32" s="139"/>
      <c r="E32" s="139"/>
      <c r="F32" s="139"/>
      <c r="G32" s="147"/>
      <c r="H32" s="60">
        <f>SUM(H28:H31)</f>
        <v>5</v>
      </c>
    </row>
    <row r="33" spans="1:8" ht="15">
      <c r="A33" s="68"/>
      <c r="B33" s="69"/>
      <c r="C33" s="70"/>
      <c r="D33" s="71"/>
      <c r="E33" s="71"/>
      <c r="F33" s="71"/>
      <c r="G33" s="71"/>
      <c r="H33" s="72"/>
    </row>
    <row r="34" spans="1:8" ht="15">
      <c r="A34" s="148" t="s">
        <v>455</v>
      </c>
      <c r="B34" s="148"/>
      <c r="C34" s="148"/>
      <c r="D34" s="148"/>
      <c r="E34" s="148"/>
      <c r="F34" s="148"/>
      <c r="G34" s="148"/>
      <c r="H34" s="148"/>
    </row>
    <row r="35" spans="1:8" ht="15.75" thickBot="1">
      <c r="A35" s="73"/>
      <c r="B35" s="73"/>
      <c r="C35" s="73"/>
      <c r="D35" s="73"/>
      <c r="E35" s="73"/>
      <c r="F35" s="73"/>
      <c r="G35" s="73"/>
      <c r="H35" s="73"/>
    </row>
    <row r="36" spans="1:8" ht="15.75" thickBot="1">
      <c r="A36" s="149" t="s">
        <v>456</v>
      </c>
      <c r="B36" s="152" t="s">
        <v>457</v>
      </c>
      <c r="C36" s="152"/>
      <c r="D36" s="152"/>
      <c r="E36" s="152"/>
      <c r="F36" s="152"/>
      <c r="G36" s="153" t="s">
        <v>458</v>
      </c>
      <c r="H36" s="156" t="s">
        <v>459</v>
      </c>
    </row>
    <row r="37" spans="1:8" ht="15">
      <c r="A37" s="150"/>
      <c r="B37" s="159"/>
      <c r="C37" s="161" t="s">
        <v>460</v>
      </c>
      <c r="D37" s="162"/>
      <c r="E37" s="162"/>
      <c r="F37" s="162"/>
      <c r="G37" s="154"/>
      <c r="H37" s="157"/>
    </row>
    <row r="38" spans="1:8" ht="15.75" thickBot="1">
      <c r="A38" s="151"/>
      <c r="B38" s="160"/>
      <c r="C38" s="163"/>
      <c r="D38" s="163"/>
      <c r="E38" s="163"/>
      <c r="F38" s="163"/>
      <c r="G38" s="155"/>
      <c r="H38" s="158"/>
    </row>
    <row r="39" spans="1:8" ht="15">
      <c r="A39" s="74"/>
      <c r="B39" s="75"/>
      <c r="C39" s="35"/>
      <c r="D39" s="35"/>
      <c r="E39" s="35"/>
      <c r="F39" s="35"/>
      <c r="G39" s="76"/>
      <c r="H39" s="77"/>
    </row>
    <row r="40" spans="1:8" ht="15">
      <c r="A40" s="164" t="s">
        <v>461</v>
      </c>
      <c r="B40" s="164"/>
      <c r="C40" s="164"/>
      <c r="D40" s="164"/>
      <c r="E40" s="164"/>
      <c r="F40" s="164"/>
      <c r="G40" s="164"/>
      <c r="H40" s="164"/>
    </row>
    <row r="41" spans="1:8" ht="15">
      <c r="A41" s="164" t="s">
        <v>462</v>
      </c>
      <c r="B41" s="164"/>
      <c r="C41" s="164"/>
      <c r="D41" s="164"/>
      <c r="E41" s="164"/>
      <c r="F41" s="164"/>
      <c r="G41" s="164"/>
      <c r="H41" s="164"/>
    </row>
    <row r="42" spans="1:8" ht="15">
      <c r="A42" s="164" t="s">
        <v>463</v>
      </c>
      <c r="B42" s="164"/>
      <c r="C42" s="164"/>
      <c r="D42" s="164"/>
      <c r="E42" s="164"/>
      <c r="F42" s="164"/>
      <c r="G42" s="164"/>
      <c r="H42" s="164"/>
    </row>
    <row r="43" spans="1:8" ht="15">
      <c r="A43" s="164" t="s">
        <v>464</v>
      </c>
      <c r="B43" s="164"/>
      <c r="C43" s="164"/>
      <c r="D43" s="164"/>
      <c r="E43" s="164"/>
      <c r="F43" s="164"/>
      <c r="G43" s="164"/>
      <c r="H43" s="164"/>
    </row>
    <row r="44" spans="1:8" ht="15.75" thickBot="1">
      <c r="A44" s="74"/>
      <c r="B44" s="75"/>
      <c r="C44" s="35"/>
      <c r="D44" s="35"/>
      <c r="E44" s="35"/>
      <c r="F44" s="35"/>
      <c r="G44" s="76"/>
      <c r="H44" s="77"/>
    </row>
    <row r="45" spans="1:8" ht="15.75" thickTop="1">
      <c r="A45" s="46"/>
      <c r="B45" s="46"/>
      <c r="C45" s="46"/>
      <c r="D45" s="46"/>
      <c r="E45" s="46"/>
      <c r="F45" s="141" t="s">
        <v>465</v>
      </c>
      <c r="G45" s="142"/>
      <c r="H45" s="145">
        <f>(ROUND((1+H17/100)*(1+H21/100)*(1+H25/100)/(1-H32/100),4))-1</f>
        <v>0.05259999999999998</v>
      </c>
    </row>
    <row r="46" spans="1:8" ht="15.75" thickBot="1">
      <c r="A46" s="78"/>
      <c r="B46" s="46"/>
      <c r="C46" s="46"/>
      <c r="D46" s="46"/>
      <c r="E46" s="46"/>
      <c r="F46" s="143"/>
      <c r="G46" s="144"/>
      <c r="H46" s="146"/>
    </row>
    <row r="47" ht="15.75" thickTop="1"/>
  </sheetData>
  <mergeCells count="30">
    <mergeCell ref="A43:H43"/>
    <mergeCell ref="F45:G46"/>
    <mergeCell ref="H45:H46"/>
    <mergeCell ref="A25:G25"/>
    <mergeCell ref="A26:H26"/>
    <mergeCell ref="A27:G27"/>
    <mergeCell ref="A32:G32"/>
    <mergeCell ref="A34:H34"/>
    <mergeCell ref="A36:A38"/>
    <mergeCell ref="B36:F36"/>
    <mergeCell ref="G36:G38"/>
    <mergeCell ref="H36:H38"/>
    <mergeCell ref="B37:B38"/>
    <mergeCell ref="C37:F38"/>
    <mergeCell ref="A40:H40"/>
    <mergeCell ref="A41:H41"/>
    <mergeCell ref="A42:H42"/>
    <mergeCell ref="A24:G24"/>
    <mergeCell ref="A6:H6"/>
    <mergeCell ref="A8:H8"/>
    <mergeCell ref="A9:H9"/>
    <mergeCell ref="A11:H11"/>
    <mergeCell ref="A12:G12"/>
    <mergeCell ref="A17:G17"/>
    <mergeCell ref="A7:D7"/>
    <mergeCell ref="A18:H18"/>
    <mergeCell ref="A19:G19"/>
    <mergeCell ref="A21:G21"/>
    <mergeCell ref="A22:H22"/>
    <mergeCell ref="A23:G23"/>
  </mergeCells>
  <printOptions/>
  <pageMargins left="0.511811024" right="0.511811024" top="0.787401575" bottom="0.787401575" header="0.31496062" footer="0.3149606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2022-02-16T13:38:02Z</cp:lastPrinted>
  <dcterms:created xsi:type="dcterms:W3CDTF">2022-02-16T12:57:03Z</dcterms:created>
  <dcterms:modified xsi:type="dcterms:W3CDTF">2022-03-04T18:59:18Z</dcterms:modified>
  <cp:category/>
  <cp:version/>
  <cp:contentType/>
  <cp:contentStatus/>
</cp:coreProperties>
</file>